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accounting\AAA General Fund Financials\"/>
    </mc:Choice>
  </mc:AlternateContent>
  <xr:revisionPtr revIDLastSave="0" documentId="13_ncr:1_{278C9D84-27C3-49EB-9413-736DFCCDDB77}" xr6:coauthVersionLast="47" xr6:coauthVersionMax="47" xr10:uidLastSave="{00000000-0000-0000-0000-000000000000}"/>
  <bookViews>
    <workbookView xWindow="-110" yWindow="-110" windowWidth="19420" windowHeight="11020" xr2:uid="{BAB222B3-3D47-404D-B595-8BF64BD34E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H38" i="1" l="1"/>
  <c r="GH17" i="1"/>
  <c r="GH36" i="1"/>
  <c r="GH34" i="1"/>
  <c r="GH33" i="1"/>
  <c r="GH32" i="1"/>
  <c r="GH8" i="1"/>
  <c r="GG38" i="1"/>
  <c r="GE38" i="1"/>
  <c r="GD38" i="1"/>
  <c r="GC38" i="1"/>
  <c r="GB38" i="1"/>
  <c r="FZ38" i="1"/>
  <c r="FX38" i="1"/>
  <c r="FV38" i="1"/>
  <c r="FT38" i="1"/>
  <c r="FS38" i="1"/>
  <c r="FR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P38" i="1"/>
  <c r="DO38" i="1"/>
  <c r="DN38" i="1"/>
  <c r="DM38" i="1"/>
  <c r="DL38" i="1"/>
  <c r="DK38" i="1"/>
  <c r="DJ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K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T38" i="1"/>
  <c r="BQ38" i="1"/>
  <c r="BP38" i="1"/>
  <c r="BN38" i="1"/>
  <c r="BL38" i="1"/>
  <c r="BK38" i="1"/>
  <c r="BI38" i="1"/>
  <c r="BH38" i="1"/>
  <c r="BF38" i="1"/>
  <c r="BE38" i="1"/>
  <c r="BD38" i="1"/>
  <c r="BC38" i="1"/>
  <c r="BB38" i="1"/>
  <c r="BA38" i="1"/>
  <c r="AZ38" i="1"/>
  <c r="AY38" i="1"/>
  <c r="AV38" i="1"/>
  <c r="AU38" i="1"/>
  <c r="AT38" i="1"/>
  <c r="AQ38" i="1"/>
  <c r="AP38" i="1"/>
  <c r="AO38" i="1"/>
  <c r="AN38" i="1"/>
  <c r="AM38" i="1"/>
  <c r="AL38" i="1"/>
  <c r="AK38" i="1"/>
  <c r="AJ38" i="1"/>
  <c r="AI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DI35" i="1"/>
  <c r="DI38" i="1" s="1"/>
  <c r="CM34" i="1"/>
  <c r="GF33" i="1"/>
  <c r="FY33" i="1"/>
  <c r="FY38" i="1" s="1"/>
  <c r="GA32" i="1"/>
  <c r="FW32" i="1"/>
  <c r="FW38" i="1" s="1"/>
  <c r="FU32" i="1"/>
  <c r="FU38" i="1" s="1"/>
  <c r="FP32" i="1"/>
  <c r="FQ32" i="1" s="1"/>
  <c r="FQ38" i="1" s="1"/>
  <c r="FO32" i="1"/>
  <c r="BM29" i="1"/>
  <c r="BM38" i="1" s="1"/>
  <c r="AX29" i="1"/>
  <c r="AX38" i="1" s="1"/>
  <c r="AR29" i="1"/>
  <c r="AR38" i="1" s="1"/>
  <c r="CL25" i="1"/>
  <c r="CL38" i="1" s="1"/>
  <c r="CN22" i="1"/>
  <c r="CN38" i="1" s="1"/>
  <c r="BJ22" i="1"/>
  <c r="AH22" i="1"/>
  <c r="AH38" i="1" s="1"/>
  <c r="AS20" i="1"/>
  <c r="AS38" i="1" s="1"/>
  <c r="BS19" i="1"/>
  <c r="BS38" i="1" s="1"/>
  <c r="BR19" i="1"/>
  <c r="BR38" i="1" s="1"/>
  <c r="GA17" i="1"/>
  <c r="FO17" i="1"/>
  <c r="FP15" i="1"/>
  <c r="BU14" i="1"/>
  <c r="BJ14" i="1"/>
  <c r="CM13" i="1"/>
  <c r="BU13" i="1"/>
  <c r="AW13" i="1"/>
  <c r="AW38" i="1" s="1"/>
  <c r="CJ11" i="1"/>
  <c r="CJ38" i="1" s="1"/>
  <c r="BO10" i="1"/>
  <c r="BO38" i="1" s="1"/>
  <c r="FP38" i="1" l="1"/>
  <c r="BU38" i="1"/>
  <c r="CM38" i="1"/>
  <c r="GD40" i="1"/>
  <c r="GE40" i="1"/>
  <c r="BJ38" i="1"/>
  <c r="GF38" i="1"/>
  <c r="GF40" i="1" s="1"/>
  <c r="GC40" i="1"/>
  <c r="GG40" i="1" l="1"/>
</calcChain>
</file>

<file path=xl/sharedStrings.xml><?xml version="1.0" encoding="utf-8"?>
<sst xmlns="http://schemas.openxmlformats.org/spreadsheetml/2006/main" count="39" uniqueCount="39">
  <si>
    <t>City of Mountain Park
Bank Balances</t>
  </si>
  <si>
    <t>(Colors Indicate Funds/Segregated Accounts)</t>
  </si>
  <si>
    <t>Account</t>
  </si>
  <si>
    <t>3/31.2021</t>
  </si>
  <si>
    <t xml:space="preserve"> ---&gt; </t>
  </si>
  <si>
    <t>Fund/Account Totals</t>
  </si>
  <si>
    <t>Court - Bank of N. GA</t>
  </si>
  <si>
    <t>Court - Chase</t>
  </si>
  <si>
    <t>Enterprise Fund 1693- Chase</t>
  </si>
  <si>
    <t>Enterprise Fund 0897- Chase</t>
  </si>
  <si>
    <t>Enterprise Fund - Chase High Yield</t>
  </si>
  <si>
    <t>Enterprise Fund-Bank of America Operating</t>
  </si>
  <si>
    <t>Enterprise Fund-Bank of America Savings</t>
  </si>
  <si>
    <t>Enterprise Fund-N GA</t>
  </si>
  <si>
    <t>Enterprise Fund- BBT</t>
  </si>
  <si>
    <t>Enterprise Fund-Wachovia</t>
  </si>
  <si>
    <t>CSB - Enterprise</t>
  </si>
  <si>
    <t>25104..86</t>
  </si>
  <si>
    <t>Paypal - Enterprise</t>
  </si>
  <si>
    <t>Chase - EECBG</t>
  </si>
  <si>
    <t>General Fund - Chase</t>
  </si>
  <si>
    <t>General Fund - Chase High Yield</t>
  </si>
  <si>
    <t>General Fund - N. GA</t>
  </si>
  <si>
    <t>General Fund-Wachovia</t>
  </si>
  <si>
    <t>Lake Restoration Fund - Bk of N GA</t>
  </si>
  <si>
    <t>CSB - General</t>
  </si>
  <si>
    <t>New Bank of America</t>
  </si>
  <si>
    <t>Bank of N Georgia - General Fund</t>
  </si>
  <si>
    <t>Paypal - General Fund</t>
  </si>
  <si>
    <t>Lakes Restoration Fund - Regions Money Mkt</t>
  </si>
  <si>
    <t>Lakes Restoration Fund - Regions Cking</t>
  </si>
  <si>
    <t>SPLOST - Bk of N GA</t>
  </si>
  <si>
    <t>Fifth Third Bank - Savings</t>
  </si>
  <si>
    <t>TSPLOST - 5th 3rd Bank</t>
  </si>
  <si>
    <t>Lakes Restoration Fund - CSB Bank</t>
  </si>
  <si>
    <t>SPLOST - Chase Cking</t>
  </si>
  <si>
    <t>SPLOST - Chase High Yield</t>
  </si>
  <si>
    <t>Total</t>
  </si>
  <si>
    <t>Increase from Prior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</si>
</sst>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6"/>
      <color rgb="FFFF0000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i/>
      <sz val="16"/>
      <name val="Arial"/>
      <family val="2"/>
    </font>
    <font>
      <i/>
      <sz val="14"/>
      <name val="Arial"/>
      <family val="2"/>
    </font>
    <font>
      <i/>
      <sz val="14"/>
      <color rgb="FFFF0000"/>
      <name val="Arial"/>
      <family val="2"/>
    </font>
    <font>
      <i/>
      <sz val="16"/>
      <name val="Arial"/>
      <family val="2"/>
    </font>
    <font>
      <i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D7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44" fontId="3" fillId="0" borderId="0" xfId="0" applyNumberFormat="1" applyFont="1"/>
    <xf numFmtId="49" fontId="6" fillId="0" borderId="0" xfId="0" applyNumberFormat="1" applyFont="1"/>
    <xf numFmtId="0" fontId="7" fillId="0" borderId="0" xfId="0" applyFont="1" applyAlignment="1">
      <alignment wrapText="1"/>
    </xf>
    <xf numFmtId="0" fontId="7" fillId="0" borderId="0" xfId="0" applyFont="1"/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/>
    </xf>
    <xf numFmtId="14" fontId="8" fillId="0" borderId="1" xfId="0" quotePrefix="1" applyNumberFormat="1" applyFont="1" applyBorder="1" applyAlignment="1">
      <alignment horizontal="center"/>
    </xf>
    <xf numFmtId="0" fontId="9" fillId="0" borderId="2" xfId="0" applyFont="1" applyBorder="1"/>
    <xf numFmtId="14" fontId="8" fillId="0" borderId="1" xfId="0" quotePrefix="1" applyNumberFormat="1" applyFont="1" applyBorder="1" applyAlignment="1">
      <alignment horizontal="left" indent="1"/>
    </xf>
    <xf numFmtId="0" fontId="10" fillId="0" borderId="1" xfId="0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44" fontId="7" fillId="0" borderId="3" xfId="1" applyFont="1" applyBorder="1"/>
    <xf numFmtId="44" fontId="7" fillId="0" borderId="3" xfId="1" applyFont="1" applyFill="1" applyBorder="1"/>
    <xf numFmtId="0" fontId="11" fillId="0" borderId="0" xfId="0" applyFont="1"/>
    <xf numFmtId="0" fontId="7" fillId="2" borderId="4" xfId="0" applyFont="1" applyFill="1" applyBorder="1" applyAlignment="1">
      <alignment wrapText="1"/>
    </xf>
    <xf numFmtId="44" fontId="7" fillId="2" borderId="4" xfId="1" applyFont="1" applyFill="1" applyBorder="1"/>
    <xf numFmtId="0" fontId="0" fillId="2" borderId="0" xfId="0" applyFill="1"/>
    <xf numFmtId="44" fontId="11" fillId="2" borderId="4" xfId="1" applyFont="1" applyFill="1" applyBorder="1"/>
    <xf numFmtId="0" fontId="7" fillId="0" borderId="4" xfId="0" applyFont="1" applyBorder="1" applyAlignment="1">
      <alignment wrapText="1"/>
    </xf>
    <xf numFmtId="44" fontId="7" fillId="0" borderId="4" xfId="1" applyFont="1" applyBorder="1"/>
    <xf numFmtId="44" fontId="7" fillId="0" borderId="4" xfId="1" applyFont="1" applyFill="1" applyBorder="1"/>
    <xf numFmtId="0" fontId="7" fillId="3" borderId="4" xfId="0" applyFont="1" applyFill="1" applyBorder="1" applyAlignment="1">
      <alignment wrapText="1"/>
    </xf>
    <xf numFmtId="44" fontId="7" fillId="3" borderId="4" xfId="1" applyFont="1" applyFill="1" applyBorder="1"/>
    <xf numFmtId="0" fontId="0" fillId="3" borderId="0" xfId="0" applyFill="1"/>
    <xf numFmtId="44" fontId="11" fillId="3" borderId="4" xfId="1" applyFont="1" applyFill="1" applyBorder="1"/>
    <xf numFmtId="0" fontId="7" fillId="4" borderId="4" xfId="0" applyFont="1" applyFill="1" applyBorder="1" applyAlignment="1">
      <alignment wrapText="1"/>
    </xf>
    <xf numFmtId="44" fontId="7" fillId="4" borderId="4" xfId="1" applyFont="1" applyFill="1" applyBorder="1"/>
    <xf numFmtId="0" fontId="0" fillId="4" borderId="0" xfId="0" applyFill="1"/>
    <xf numFmtId="0" fontId="12" fillId="0" borderId="0" xfId="0" applyFont="1"/>
    <xf numFmtId="44" fontId="11" fillId="0" borderId="0" xfId="0" applyNumberFormat="1" applyFont="1"/>
    <xf numFmtId="44" fontId="11" fillId="4" borderId="4" xfId="1" applyFont="1" applyFill="1" applyBorder="1"/>
    <xf numFmtId="0" fontId="7" fillId="5" borderId="4" xfId="0" applyFont="1" applyFill="1" applyBorder="1" applyAlignment="1">
      <alignment wrapText="1"/>
    </xf>
    <xf numFmtId="44" fontId="7" fillId="5" borderId="4" xfId="1" applyFont="1" applyFill="1" applyBorder="1"/>
    <xf numFmtId="0" fontId="0" fillId="5" borderId="0" xfId="0" applyFill="1"/>
    <xf numFmtId="44" fontId="11" fillId="5" borderId="4" xfId="1" applyFont="1" applyFill="1" applyBorder="1"/>
    <xf numFmtId="0" fontId="7" fillId="6" borderId="4" xfId="0" applyFont="1" applyFill="1" applyBorder="1" applyAlignment="1">
      <alignment wrapText="1"/>
    </xf>
    <xf numFmtId="44" fontId="7" fillId="6" borderId="4" xfId="1" applyFont="1" applyFill="1" applyBorder="1"/>
    <xf numFmtId="0" fontId="0" fillId="6" borderId="0" xfId="0" applyFill="1"/>
    <xf numFmtId="44" fontId="11" fillId="6" borderId="4" xfId="1" applyFont="1" applyFill="1" applyBorder="1"/>
    <xf numFmtId="0" fontId="7" fillId="7" borderId="4" xfId="0" applyFont="1" applyFill="1" applyBorder="1" applyAlignment="1">
      <alignment wrapText="1"/>
    </xf>
    <xf numFmtId="44" fontId="7" fillId="7" borderId="4" xfId="1" applyFont="1" applyFill="1" applyBorder="1"/>
    <xf numFmtId="0" fontId="0" fillId="7" borderId="0" xfId="0" applyFill="1"/>
    <xf numFmtId="44" fontId="7" fillId="7" borderId="5" xfId="1" applyFont="1" applyFill="1" applyBorder="1"/>
    <xf numFmtId="44" fontId="7" fillId="7" borderId="1" xfId="1" applyFont="1" applyFill="1" applyBorder="1"/>
    <xf numFmtId="44" fontId="11" fillId="7" borderId="1" xfId="1" applyFont="1" applyFill="1" applyBorder="1"/>
    <xf numFmtId="44" fontId="7" fillId="0" borderId="5" xfId="1" applyFont="1" applyFill="1" applyBorder="1"/>
    <xf numFmtId="44" fontId="7" fillId="0" borderId="6" xfId="1" applyFont="1" applyFill="1" applyBorder="1"/>
    <xf numFmtId="44" fontId="13" fillId="0" borderId="6" xfId="1" applyFont="1" applyFill="1" applyBorder="1"/>
    <xf numFmtId="44" fontId="7" fillId="0" borderId="0" xfId="0" applyNumberFormat="1" applyFont="1"/>
    <xf numFmtId="0" fontId="14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FEDBB-5E01-40DB-BEF8-99AD7D1DC318}">
  <dimension ref="A1:GH41"/>
  <sheetViews>
    <sheetView tabSelected="1" zoomScale="42" workbookViewId="0">
      <selection activeCell="GH39" sqref="GH39"/>
    </sheetView>
  </sheetViews>
  <sheetFormatPr defaultRowHeight="14.5" x14ac:dyDescent="0.35"/>
  <cols>
    <col min="1" max="1" width="53.36328125" bestFit="1" customWidth="1"/>
    <col min="2" max="10" width="19.7265625" hidden="1" customWidth="1"/>
    <col min="11" max="18" width="22.26953125" hidden="1" customWidth="1"/>
    <col min="19" max="37" width="19.7265625" hidden="1" customWidth="1"/>
    <col min="38" max="39" width="22.26953125" hidden="1" customWidth="1"/>
    <col min="40" max="58" width="19.7265625" hidden="1" customWidth="1"/>
    <col min="59" max="59" width="0" hidden="1" customWidth="1"/>
    <col min="60" max="83" width="19.7265625" hidden="1" customWidth="1"/>
    <col min="84" max="86" width="22.26953125" hidden="1" customWidth="1"/>
    <col min="87" max="120" width="19.7265625" hidden="1" customWidth="1"/>
    <col min="121" max="121" width="0" hidden="1" customWidth="1"/>
    <col min="122" max="175" width="22.26953125" hidden="1" customWidth="1"/>
    <col min="176" max="182" width="22.26953125" bestFit="1" customWidth="1"/>
    <col min="183" max="183" width="22.26953125" hidden="1" customWidth="1"/>
    <col min="184" max="189" width="22.26953125" bestFit="1" customWidth="1"/>
    <col min="190" max="190" width="23.1796875" bestFit="1" customWidth="1"/>
  </cols>
  <sheetData>
    <row r="1" spans="1:190" ht="20" x14ac:dyDescent="0.4">
      <c r="A1" s="5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2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2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2"/>
    </row>
    <row r="2" spans="1:190" ht="20" x14ac:dyDescent="0.4">
      <c r="A2" s="5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2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2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2"/>
    </row>
    <row r="3" spans="1:190" ht="20" x14ac:dyDescent="0.4">
      <c r="A3" s="4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2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2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2"/>
    </row>
    <row r="4" spans="1:190" ht="20" x14ac:dyDescent="0.4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</row>
    <row r="5" spans="1:190" ht="41.5" thickBot="1" x14ac:dyDescent="0.55000000000000004">
      <c r="A5" s="7" t="s">
        <v>2</v>
      </c>
      <c r="B5" s="8">
        <v>39113</v>
      </c>
      <c r="C5" s="8">
        <v>39141</v>
      </c>
      <c r="D5" s="8">
        <v>39172</v>
      </c>
      <c r="E5" s="8">
        <v>39202</v>
      </c>
      <c r="F5" s="8">
        <v>39233</v>
      </c>
      <c r="G5" s="8">
        <v>39263</v>
      </c>
      <c r="H5" s="8">
        <v>39294</v>
      </c>
      <c r="I5" s="8">
        <v>39325</v>
      </c>
      <c r="J5" s="8">
        <v>39355</v>
      </c>
      <c r="K5" s="8">
        <v>39386</v>
      </c>
      <c r="L5" s="8">
        <v>39416</v>
      </c>
      <c r="M5" s="8">
        <v>39447</v>
      </c>
      <c r="N5" s="8">
        <v>39478</v>
      </c>
      <c r="O5" s="8">
        <v>39507</v>
      </c>
      <c r="P5" s="8">
        <v>39538</v>
      </c>
      <c r="Q5" s="8">
        <v>39568</v>
      </c>
      <c r="R5" s="8">
        <v>39599</v>
      </c>
      <c r="S5" s="8">
        <v>39629</v>
      </c>
      <c r="T5" s="8">
        <v>39660</v>
      </c>
      <c r="U5" s="8">
        <v>39691</v>
      </c>
      <c r="V5" s="8">
        <v>39721</v>
      </c>
      <c r="W5" s="8">
        <v>39752</v>
      </c>
      <c r="X5" s="8">
        <v>39782</v>
      </c>
      <c r="Y5" s="8">
        <v>39813</v>
      </c>
      <c r="Z5" s="8">
        <v>39844</v>
      </c>
      <c r="AA5" s="8">
        <v>39872</v>
      </c>
      <c r="AB5" s="8">
        <v>39903</v>
      </c>
      <c r="AC5" s="8">
        <v>39933</v>
      </c>
      <c r="AD5" s="8">
        <v>39964</v>
      </c>
      <c r="AE5" s="8">
        <v>39994</v>
      </c>
      <c r="AF5" s="8">
        <v>40025</v>
      </c>
      <c r="AG5" s="8">
        <v>40056</v>
      </c>
      <c r="AH5" s="8">
        <v>40086</v>
      </c>
      <c r="AI5" s="8">
        <v>40117</v>
      </c>
      <c r="AJ5" s="8">
        <v>40147</v>
      </c>
      <c r="AK5" s="8">
        <v>40178</v>
      </c>
      <c r="AL5" s="8">
        <v>40209</v>
      </c>
      <c r="AM5" s="8">
        <v>40237</v>
      </c>
      <c r="AN5" s="8">
        <v>40268</v>
      </c>
      <c r="AO5" s="8">
        <v>40298</v>
      </c>
      <c r="AP5" s="8">
        <v>40329</v>
      </c>
      <c r="AQ5" s="8">
        <v>40359</v>
      </c>
      <c r="AR5" s="8">
        <v>40390</v>
      </c>
      <c r="AS5" s="8">
        <v>40421</v>
      </c>
      <c r="AT5" s="8">
        <v>40451</v>
      </c>
      <c r="AU5" s="8">
        <v>40482</v>
      </c>
      <c r="AV5" s="9">
        <v>40512</v>
      </c>
      <c r="AW5" s="9">
        <v>40543</v>
      </c>
      <c r="AX5" s="9">
        <v>40574</v>
      </c>
      <c r="AY5" s="9">
        <v>40602</v>
      </c>
      <c r="AZ5" s="9">
        <v>40633</v>
      </c>
      <c r="BA5" s="9">
        <v>40663</v>
      </c>
      <c r="BB5" s="9">
        <v>40694</v>
      </c>
      <c r="BC5" s="9">
        <v>40724</v>
      </c>
      <c r="BD5" s="9">
        <v>40755</v>
      </c>
      <c r="BE5" s="9">
        <v>40786</v>
      </c>
      <c r="BF5" s="9">
        <v>40816</v>
      </c>
      <c r="BG5" s="10"/>
      <c r="BH5" s="9">
        <v>40847</v>
      </c>
      <c r="BI5" s="9">
        <v>40877</v>
      </c>
      <c r="BJ5" s="9">
        <v>40908</v>
      </c>
      <c r="BK5" s="9">
        <v>40939</v>
      </c>
      <c r="BL5" s="9">
        <v>40968</v>
      </c>
      <c r="BM5" s="9">
        <v>40999</v>
      </c>
      <c r="BN5" s="9">
        <v>41029</v>
      </c>
      <c r="BO5" s="9">
        <v>41060</v>
      </c>
      <c r="BP5" s="9">
        <v>41090</v>
      </c>
      <c r="BQ5" s="9">
        <v>41121</v>
      </c>
      <c r="BR5" s="9">
        <v>41152</v>
      </c>
      <c r="BS5" s="9">
        <v>41182</v>
      </c>
      <c r="BT5" s="9">
        <v>41213</v>
      </c>
      <c r="BU5" s="9">
        <v>41243</v>
      </c>
      <c r="BV5" s="9">
        <v>41274</v>
      </c>
      <c r="BW5" s="9">
        <v>41305</v>
      </c>
      <c r="BX5" s="9">
        <v>41333</v>
      </c>
      <c r="BY5" s="9">
        <v>41364</v>
      </c>
      <c r="BZ5" s="9">
        <v>41394</v>
      </c>
      <c r="CA5" s="9">
        <v>41425</v>
      </c>
      <c r="CB5" s="9">
        <v>41455</v>
      </c>
      <c r="CC5" s="9">
        <v>41486</v>
      </c>
      <c r="CD5" s="9">
        <v>41517</v>
      </c>
      <c r="CE5" s="9">
        <v>41547</v>
      </c>
      <c r="CF5" s="9">
        <v>41578</v>
      </c>
      <c r="CG5" s="9">
        <v>41608</v>
      </c>
      <c r="CH5" s="9">
        <v>41639</v>
      </c>
      <c r="CI5" s="9">
        <v>41670</v>
      </c>
      <c r="CJ5" s="9">
        <v>41698</v>
      </c>
      <c r="CK5" s="9">
        <v>41729</v>
      </c>
      <c r="CL5" s="9">
        <v>41759</v>
      </c>
      <c r="CM5" s="9">
        <v>41790</v>
      </c>
      <c r="CN5" s="9">
        <v>41820</v>
      </c>
      <c r="CO5" s="9">
        <v>41851</v>
      </c>
      <c r="CP5" s="9">
        <v>41882</v>
      </c>
      <c r="CQ5" s="9">
        <v>41912</v>
      </c>
      <c r="CR5" s="9">
        <v>41943</v>
      </c>
      <c r="CS5" s="9">
        <v>41973</v>
      </c>
      <c r="CT5" s="9">
        <v>42004</v>
      </c>
      <c r="CU5" s="9">
        <v>42035</v>
      </c>
      <c r="CV5" s="9">
        <v>42063</v>
      </c>
      <c r="CW5" s="9">
        <v>42094</v>
      </c>
      <c r="CX5" s="9">
        <v>42124</v>
      </c>
      <c r="CY5" s="9">
        <v>42155</v>
      </c>
      <c r="CZ5" s="9">
        <v>42185</v>
      </c>
      <c r="DA5" s="9">
        <v>42216</v>
      </c>
      <c r="DB5" s="9">
        <v>42247</v>
      </c>
      <c r="DC5" s="9">
        <v>42277</v>
      </c>
      <c r="DD5" s="9">
        <v>42308</v>
      </c>
      <c r="DE5" s="9">
        <v>42338</v>
      </c>
      <c r="DF5" s="9">
        <v>42369</v>
      </c>
      <c r="DG5" s="9">
        <v>42400</v>
      </c>
      <c r="DH5" s="9">
        <v>42429</v>
      </c>
      <c r="DI5" s="9">
        <v>42460</v>
      </c>
      <c r="DJ5" s="9">
        <v>42490</v>
      </c>
      <c r="DK5" s="9">
        <v>42521</v>
      </c>
      <c r="DL5" s="9">
        <v>42551</v>
      </c>
      <c r="DM5" s="9">
        <v>42582</v>
      </c>
      <c r="DN5" s="9">
        <v>42613</v>
      </c>
      <c r="DO5" s="9">
        <v>42643</v>
      </c>
      <c r="DP5" s="9">
        <v>42674</v>
      </c>
      <c r="DQ5" s="10"/>
      <c r="DR5" s="9">
        <v>42704</v>
      </c>
      <c r="DS5" s="9">
        <v>42735</v>
      </c>
      <c r="DT5" s="9">
        <v>42766</v>
      </c>
      <c r="DU5" s="9">
        <v>42794</v>
      </c>
      <c r="DV5" s="9">
        <v>42825</v>
      </c>
      <c r="DW5" s="9">
        <v>42855</v>
      </c>
      <c r="DX5" s="9">
        <v>42886</v>
      </c>
      <c r="DY5" s="9">
        <v>42916</v>
      </c>
      <c r="DZ5" s="9">
        <v>42947</v>
      </c>
      <c r="EA5" s="9">
        <v>42978</v>
      </c>
      <c r="EB5" s="9">
        <v>43008</v>
      </c>
      <c r="EC5" s="9">
        <v>43039</v>
      </c>
      <c r="ED5" s="9">
        <v>43069</v>
      </c>
      <c r="EE5" s="9">
        <v>43100</v>
      </c>
      <c r="EF5" s="9">
        <v>43131</v>
      </c>
      <c r="EG5" s="9">
        <v>43159</v>
      </c>
      <c r="EH5" s="9">
        <v>43190</v>
      </c>
      <c r="EI5" s="9">
        <v>43220</v>
      </c>
      <c r="EJ5" s="9">
        <v>43251</v>
      </c>
      <c r="EK5" s="9">
        <v>43281</v>
      </c>
      <c r="EL5" s="9">
        <v>43312</v>
      </c>
      <c r="EM5" s="9">
        <v>43343</v>
      </c>
      <c r="EN5" s="9">
        <v>43373</v>
      </c>
      <c r="EO5" s="9">
        <v>43404</v>
      </c>
      <c r="EP5" s="9">
        <v>43434</v>
      </c>
      <c r="EQ5" s="9">
        <v>43465</v>
      </c>
      <c r="ER5" s="9">
        <v>43496</v>
      </c>
      <c r="ES5" s="9">
        <v>43524</v>
      </c>
      <c r="ET5" s="9">
        <v>43555</v>
      </c>
      <c r="EU5" s="9">
        <v>43585</v>
      </c>
      <c r="EV5" s="9">
        <v>43616</v>
      </c>
      <c r="EW5" s="9">
        <v>43646</v>
      </c>
      <c r="EX5" s="9">
        <v>43677</v>
      </c>
      <c r="EY5" s="9">
        <v>43708</v>
      </c>
      <c r="EZ5" s="9">
        <v>43738</v>
      </c>
      <c r="FA5" s="9">
        <v>43769</v>
      </c>
      <c r="FB5" s="9">
        <v>43799</v>
      </c>
      <c r="FC5" s="9">
        <v>43830</v>
      </c>
      <c r="FD5" s="9">
        <v>43861</v>
      </c>
      <c r="FE5" s="9">
        <v>43889</v>
      </c>
      <c r="FF5" s="9">
        <v>43921</v>
      </c>
      <c r="FG5" s="9">
        <v>43951</v>
      </c>
      <c r="FH5" s="9">
        <v>43982</v>
      </c>
      <c r="FI5" s="9">
        <v>44043</v>
      </c>
      <c r="FJ5" s="9">
        <v>44043</v>
      </c>
      <c r="FK5" s="9">
        <v>44104</v>
      </c>
      <c r="FL5" s="9">
        <v>44135</v>
      </c>
      <c r="FM5" s="9">
        <v>44165</v>
      </c>
      <c r="FN5" s="9">
        <v>44196</v>
      </c>
      <c r="FO5" s="9"/>
      <c r="FP5" s="9">
        <v>44227</v>
      </c>
      <c r="FQ5" s="9">
        <v>44255</v>
      </c>
      <c r="FR5" s="9" t="s">
        <v>3</v>
      </c>
      <c r="FS5" s="9">
        <v>44316</v>
      </c>
      <c r="FT5" s="9">
        <v>44347</v>
      </c>
      <c r="FU5" s="9">
        <v>44377</v>
      </c>
      <c r="FV5" s="9">
        <v>44408</v>
      </c>
      <c r="FW5" s="9">
        <v>44439</v>
      </c>
      <c r="FX5" s="9">
        <v>44469</v>
      </c>
      <c r="FY5" s="9">
        <v>44500</v>
      </c>
      <c r="FZ5" s="9">
        <v>44530</v>
      </c>
      <c r="GA5" s="11" t="s">
        <v>4</v>
      </c>
      <c r="GB5" s="9">
        <v>44561</v>
      </c>
      <c r="GC5" s="9">
        <v>44592</v>
      </c>
      <c r="GD5" s="9">
        <v>44620</v>
      </c>
      <c r="GE5" s="9">
        <v>44651</v>
      </c>
      <c r="GF5" s="9">
        <v>44681</v>
      </c>
      <c r="GG5" s="9">
        <v>44712</v>
      </c>
      <c r="GH5" s="12" t="s">
        <v>5</v>
      </c>
    </row>
    <row r="6" spans="1:190" ht="20" hidden="1" x14ac:dyDescent="0.4">
      <c r="A6" s="13" t="s">
        <v>6</v>
      </c>
      <c r="B6" s="14">
        <v>2815</v>
      </c>
      <c r="C6" s="14">
        <v>2815</v>
      </c>
      <c r="D6" s="14">
        <v>2815</v>
      </c>
      <c r="E6" s="14">
        <v>2815</v>
      </c>
      <c r="F6" s="14">
        <v>3190</v>
      </c>
      <c r="G6" s="14">
        <v>3190</v>
      </c>
      <c r="H6" s="14">
        <v>3190</v>
      </c>
      <c r="I6" s="14">
        <v>3190</v>
      </c>
      <c r="J6" s="14">
        <v>3240</v>
      </c>
      <c r="K6" s="14">
        <v>3990</v>
      </c>
      <c r="L6" s="14">
        <v>3990</v>
      </c>
      <c r="M6" s="14">
        <v>4240</v>
      </c>
      <c r="N6" s="14">
        <v>4590</v>
      </c>
      <c r="O6" s="14">
        <v>6090</v>
      </c>
      <c r="P6" s="14">
        <v>6090</v>
      </c>
      <c r="Q6" s="14">
        <v>6590</v>
      </c>
      <c r="R6" s="14">
        <v>6590</v>
      </c>
      <c r="S6" s="14">
        <v>6590</v>
      </c>
      <c r="T6" s="14">
        <v>6590</v>
      </c>
      <c r="U6" s="14">
        <v>6590</v>
      </c>
      <c r="V6" s="14">
        <v>6583.66</v>
      </c>
      <c r="W6" s="14">
        <v>6591.4</v>
      </c>
      <c r="X6" s="14">
        <v>6850.95</v>
      </c>
      <c r="Y6" s="14">
        <v>6855.47</v>
      </c>
      <c r="Z6" s="14">
        <v>5356.82</v>
      </c>
      <c r="AA6" s="14">
        <v>5358</v>
      </c>
      <c r="AB6" s="14">
        <v>5358.98</v>
      </c>
      <c r="AC6" s="14">
        <v>5360.08</v>
      </c>
      <c r="AD6" s="14">
        <v>5361.22</v>
      </c>
      <c r="AE6" s="14">
        <v>5362.32</v>
      </c>
      <c r="AF6" s="14">
        <v>5363.46</v>
      </c>
      <c r="AG6" s="14">
        <v>5364.6</v>
      </c>
      <c r="AH6" s="14">
        <v>5365.7</v>
      </c>
      <c r="AI6" s="14">
        <v>5366.84</v>
      </c>
      <c r="AJ6" s="14">
        <v>5367.95</v>
      </c>
      <c r="AK6" s="14">
        <v>5369.09</v>
      </c>
      <c r="AL6" s="14">
        <v>5370.23</v>
      </c>
      <c r="AM6" s="14">
        <v>5371.26</v>
      </c>
      <c r="AN6" s="14">
        <v>5372.4</v>
      </c>
      <c r="AO6" s="14">
        <v>5373.5</v>
      </c>
      <c r="AP6" s="14">
        <v>5374.64</v>
      </c>
      <c r="AQ6" s="14">
        <v>5375.75</v>
      </c>
      <c r="AR6" s="14">
        <v>5376.89</v>
      </c>
      <c r="AS6" s="14">
        <v>5378.03</v>
      </c>
      <c r="AT6" s="14">
        <v>5379.14</v>
      </c>
      <c r="AU6" s="14">
        <v>5380.28</v>
      </c>
      <c r="AV6" s="14">
        <v>5381.38</v>
      </c>
      <c r="AW6" s="15">
        <v>5382.53</v>
      </c>
      <c r="AX6" s="15">
        <v>5383.67</v>
      </c>
      <c r="AY6" s="15">
        <v>5384.3</v>
      </c>
      <c r="AZ6" s="15">
        <v>5384.3</v>
      </c>
      <c r="BA6" s="15">
        <v>5384.3</v>
      </c>
      <c r="BB6" s="15">
        <v>5384.3</v>
      </c>
      <c r="BC6" s="15">
        <v>5384.3</v>
      </c>
      <c r="BD6" s="15">
        <v>5384.3</v>
      </c>
      <c r="BE6" s="15">
        <v>5384.3</v>
      </c>
      <c r="BF6" s="15">
        <v>5384.3</v>
      </c>
      <c r="BH6" s="15">
        <v>5384.3</v>
      </c>
      <c r="BI6" s="15">
        <v>5384.3</v>
      </c>
      <c r="BJ6" s="15">
        <v>5384.3</v>
      </c>
      <c r="BK6" s="15">
        <v>0</v>
      </c>
      <c r="BL6" s="15">
        <v>0</v>
      </c>
      <c r="BM6" s="15">
        <v>0</v>
      </c>
      <c r="BN6" s="15">
        <v>0</v>
      </c>
      <c r="BO6" s="15">
        <v>0</v>
      </c>
      <c r="BP6" s="15">
        <v>0</v>
      </c>
      <c r="BQ6" s="15">
        <v>0</v>
      </c>
      <c r="BR6" s="15">
        <v>0</v>
      </c>
      <c r="BS6" s="15">
        <v>0</v>
      </c>
      <c r="BT6" s="15">
        <v>0</v>
      </c>
      <c r="BU6" s="15">
        <v>0</v>
      </c>
      <c r="BV6" s="15">
        <v>0</v>
      </c>
      <c r="BW6" s="15">
        <v>0</v>
      </c>
      <c r="BX6" s="15">
        <v>0</v>
      </c>
      <c r="BY6" s="15">
        <v>0</v>
      </c>
      <c r="BZ6" s="15">
        <v>0</v>
      </c>
      <c r="CA6" s="15">
        <v>0</v>
      </c>
      <c r="CB6" s="15">
        <v>0</v>
      </c>
      <c r="CC6" s="15">
        <v>0</v>
      </c>
      <c r="CD6" s="15">
        <v>0</v>
      </c>
      <c r="CE6" s="15">
        <v>0</v>
      </c>
      <c r="CF6" s="15">
        <v>0</v>
      </c>
      <c r="CG6" s="15">
        <v>0</v>
      </c>
      <c r="CH6" s="15">
        <v>0</v>
      </c>
      <c r="CI6" s="15">
        <v>0</v>
      </c>
      <c r="CJ6" s="15">
        <v>0</v>
      </c>
      <c r="CK6" s="15">
        <v>0</v>
      </c>
      <c r="CL6" s="15">
        <v>0</v>
      </c>
      <c r="CM6" s="15">
        <v>0</v>
      </c>
      <c r="CN6" s="15">
        <v>0</v>
      </c>
      <c r="CO6" s="15">
        <v>0</v>
      </c>
      <c r="CP6" s="15">
        <v>0</v>
      </c>
      <c r="CQ6" s="15">
        <v>0</v>
      </c>
      <c r="CR6" s="15">
        <v>0</v>
      </c>
      <c r="CS6" s="15">
        <v>0</v>
      </c>
      <c r="CT6" s="15">
        <v>0</v>
      </c>
      <c r="CU6" s="15">
        <v>0</v>
      </c>
      <c r="CV6" s="15">
        <v>0</v>
      </c>
      <c r="CW6" s="15">
        <v>0</v>
      </c>
      <c r="CX6" s="15">
        <v>0</v>
      </c>
      <c r="CY6" s="15">
        <v>0</v>
      </c>
      <c r="CZ6" s="15">
        <v>0</v>
      </c>
      <c r="DA6" s="15">
        <v>0</v>
      </c>
      <c r="DB6" s="15">
        <v>0</v>
      </c>
      <c r="DC6" s="15">
        <v>0</v>
      </c>
      <c r="DD6" s="15">
        <v>0</v>
      </c>
      <c r="DE6" s="15">
        <v>0</v>
      </c>
      <c r="DF6" s="15">
        <v>0</v>
      </c>
      <c r="DG6" s="15">
        <v>0</v>
      </c>
      <c r="DH6" s="15">
        <v>0</v>
      </c>
      <c r="DI6" s="15">
        <v>0</v>
      </c>
      <c r="DJ6" s="15">
        <v>0</v>
      </c>
      <c r="DK6" s="15">
        <v>0</v>
      </c>
      <c r="DL6" s="15">
        <v>0</v>
      </c>
      <c r="DM6" s="15">
        <v>0</v>
      </c>
      <c r="DN6" s="15">
        <v>0</v>
      </c>
      <c r="DO6" s="15">
        <v>0</v>
      </c>
      <c r="DP6" s="15">
        <v>0</v>
      </c>
      <c r="DR6" s="15">
        <v>0</v>
      </c>
      <c r="DS6" s="15">
        <v>0</v>
      </c>
      <c r="DT6" s="15">
        <v>0</v>
      </c>
      <c r="DU6" s="15">
        <v>0</v>
      </c>
      <c r="DV6" s="15">
        <v>0</v>
      </c>
      <c r="DW6" s="15">
        <v>0</v>
      </c>
      <c r="DX6" s="15">
        <v>0</v>
      </c>
      <c r="DY6" s="15">
        <v>0</v>
      </c>
      <c r="DZ6" s="15">
        <v>0</v>
      </c>
      <c r="EA6" s="15">
        <v>0</v>
      </c>
      <c r="EB6" s="15">
        <v>0</v>
      </c>
      <c r="EC6" s="15">
        <v>0</v>
      </c>
      <c r="ED6" s="15">
        <v>0</v>
      </c>
      <c r="EE6" s="15">
        <v>0</v>
      </c>
      <c r="EF6" s="15">
        <v>0</v>
      </c>
      <c r="EG6" s="15">
        <v>0</v>
      </c>
      <c r="EH6" s="15">
        <v>0</v>
      </c>
      <c r="EI6" s="15">
        <v>0</v>
      </c>
      <c r="EJ6" s="15">
        <v>0</v>
      </c>
      <c r="EK6" s="15">
        <v>0</v>
      </c>
      <c r="EL6" s="15">
        <v>0</v>
      </c>
      <c r="EM6" s="15">
        <v>0</v>
      </c>
      <c r="EN6" s="15">
        <v>0</v>
      </c>
      <c r="EO6" s="15">
        <v>0</v>
      </c>
      <c r="EP6" s="15">
        <v>0</v>
      </c>
      <c r="EQ6" s="15">
        <v>0</v>
      </c>
      <c r="ER6" s="15">
        <v>0</v>
      </c>
      <c r="ES6" s="15">
        <v>0</v>
      </c>
      <c r="ET6" s="15">
        <v>0</v>
      </c>
      <c r="EU6" s="15">
        <v>0</v>
      </c>
      <c r="EV6" s="15">
        <v>0</v>
      </c>
      <c r="EW6" s="15">
        <v>0</v>
      </c>
      <c r="EX6" s="15">
        <v>0</v>
      </c>
      <c r="EY6" s="15">
        <v>0</v>
      </c>
      <c r="EZ6" s="15">
        <v>0</v>
      </c>
      <c r="FA6" s="15">
        <v>0</v>
      </c>
      <c r="FB6" s="15">
        <v>0</v>
      </c>
      <c r="FC6" s="15">
        <v>0</v>
      </c>
      <c r="FD6" s="15">
        <v>0</v>
      </c>
      <c r="FE6" s="15">
        <v>0</v>
      </c>
      <c r="FF6" s="15">
        <v>0</v>
      </c>
      <c r="FG6" s="15">
        <v>0</v>
      </c>
      <c r="FH6" s="15">
        <v>0</v>
      </c>
      <c r="FI6" s="15">
        <v>0</v>
      </c>
      <c r="FJ6" s="15">
        <v>0</v>
      </c>
      <c r="FK6" s="15">
        <v>0</v>
      </c>
      <c r="FL6" s="15">
        <v>0</v>
      </c>
      <c r="FM6" s="15">
        <v>0</v>
      </c>
      <c r="FN6" s="15">
        <v>0</v>
      </c>
      <c r="FO6" s="15"/>
      <c r="FP6" s="15">
        <v>0</v>
      </c>
      <c r="FQ6" s="15">
        <v>0</v>
      </c>
      <c r="FR6" s="15">
        <v>0</v>
      </c>
      <c r="FS6" s="15">
        <v>0</v>
      </c>
      <c r="FT6" s="15">
        <v>0</v>
      </c>
      <c r="FU6" s="15">
        <v>0</v>
      </c>
      <c r="FV6" s="15">
        <v>0</v>
      </c>
      <c r="FW6" s="15">
        <v>0</v>
      </c>
      <c r="FX6" s="15">
        <v>0</v>
      </c>
      <c r="FY6" s="15">
        <v>0</v>
      </c>
      <c r="FZ6" s="15">
        <v>0</v>
      </c>
      <c r="GA6" s="15"/>
      <c r="GB6" s="15">
        <v>0</v>
      </c>
      <c r="GC6" s="15">
        <v>0</v>
      </c>
      <c r="GD6" s="15">
        <v>0</v>
      </c>
      <c r="GE6" s="15">
        <v>0</v>
      </c>
      <c r="GF6" s="15">
        <v>0</v>
      </c>
      <c r="GG6" s="15">
        <v>0</v>
      </c>
      <c r="GH6" s="16"/>
    </row>
    <row r="7" spans="1:190" ht="20" x14ac:dyDescent="0.4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15"/>
      <c r="AY7" s="15"/>
      <c r="AZ7" s="15"/>
      <c r="BA7" s="15"/>
      <c r="BB7" s="15"/>
      <c r="BC7" s="15"/>
      <c r="BD7" s="15"/>
      <c r="BE7" s="15"/>
      <c r="BF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6"/>
    </row>
    <row r="8" spans="1:190" ht="20" x14ac:dyDescent="0.4">
      <c r="A8" s="17" t="s">
        <v>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9"/>
      <c r="BH8" s="18"/>
      <c r="BI8" s="18"/>
      <c r="BJ8" s="18"/>
      <c r="BK8" s="18">
        <v>5704.06</v>
      </c>
      <c r="BL8" s="18">
        <v>5704.68</v>
      </c>
      <c r="BM8" s="18">
        <v>5704.91</v>
      </c>
      <c r="BN8" s="18">
        <v>5705.15</v>
      </c>
      <c r="BO8" s="18">
        <v>5705.39</v>
      </c>
      <c r="BP8" s="18">
        <v>5705.62</v>
      </c>
      <c r="BQ8" s="18">
        <v>5705.87</v>
      </c>
      <c r="BR8" s="18">
        <v>5706.11</v>
      </c>
      <c r="BS8" s="18">
        <v>5706.33</v>
      </c>
      <c r="BT8" s="18">
        <v>5706.59</v>
      </c>
      <c r="BU8" s="18">
        <v>5706.82</v>
      </c>
      <c r="BV8" s="18">
        <v>6462.07</v>
      </c>
      <c r="BW8" s="18">
        <v>6462.34</v>
      </c>
      <c r="BX8" s="18">
        <v>6462.59</v>
      </c>
      <c r="BY8" s="18">
        <v>6487.84</v>
      </c>
      <c r="BZ8" s="18">
        <v>6758.12</v>
      </c>
      <c r="CA8" s="18">
        <v>6758.4</v>
      </c>
      <c r="CB8" s="18">
        <v>6758.66</v>
      </c>
      <c r="CC8" s="18">
        <v>6758.96</v>
      </c>
      <c r="CD8" s="18">
        <v>6759.24</v>
      </c>
      <c r="CE8" s="18">
        <v>7794.56</v>
      </c>
      <c r="CF8" s="18">
        <v>7794.89</v>
      </c>
      <c r="CG8" s="18">
        <v>7794.89</v>
      </c>
      <c r="CH8" s="18">
        <v>7794.89</v>
      </c>
      <c r="CI8" s="18">
        <v>7795.54</v>
      </c>
      <c r="CJ8" s="18">
        <v>7796.17</v>
      </c>
      <c r="CK8" s="18">
        <v>7796.48</v>
      </c>
      <c r="CL8" s="18">
        <v>7796.67</v>
      </c>
      <c r="CM8" s="18">
        <v>8670.84</v>
      </c>
      <c r="CN8" s="18">
        <v>8671.06</v>
      </c>
      <c r="CO8" s="18">
        <v>8671.2800000000007</v>
      </c>
      <c r="CP8" s="18">
        <v>8671.49</v>
      </c>
      <c r="CQ8" s="18">
        <v>8671.7199999999993</v>
      </c>
      <c r="CR8" s="18">
        <v>12130.68</v>
      </c>
      <c r="CS8" s="18">
        <v>12130.96</v>
      </c>
      <c r="CT8" s="18">
        <v>12131.29</v>
      </c>
      <c r="CU8" s="18">
        <v>12131.59</v>
      </c>
      <c r="CV8" s="18">
        <v>12131.87</v>
      </c>
      <c r="CW8" s="18">
        <v>12132.19</v>
      </c>
      <c r="CX8" s="18">
        <v>12132.49</v>
      </c>
      <c r="CY8" s="18">
        <v>15019.85</v>
      </c>
      <c r="CZ8" s="18">
        <v>15019.98</v>
      </c>
      <c r="DA8" s="18">
        <v>15020.11</v>
      </c>
      <c r="DB8" s="18">
        <v>15570.24</v>
      </c>
      <c r="DC8" s="18">
        <v>15570.37</v>
      </c>
      <c r="DD8" s="18">
        <v>570.4</v>
      </c>
      <c r="DE8" s="18">
        <v>15570.52</v>
      </c>
      <c r="DF8" s="18">
        <v>15570.65</v>
      </c>
      <c r="DG8" s="18">
        <v>15945.77</v>
      </c>
      <c r="DH8" s="18">
        <v>15945.9</v>
      </c>
      <c r="DI8" s="18">
        <v>15946.03</v>
      </c>
      <c r="DJ8" s="18">
        <v>16796.16</v>
      </c>
      <c r="DK8" s="18">
        <v>16796.310000000001</v>
      </c>
      <c r="DL8" s="18">
        <v>16796.45</v>
      </c>
      <c r="DM8" s="18">
        <v>16796.45</v>
      </c>
      <c r="DN8" s="18">
        <v>16796.73</v>
      </c>
      <c r="DO8" s="18">
        <v>16796.87</v>
      </c>
      <c r="DP8" s="18">
        <v>16797.009999999998</v>
      </c>
      <c r="DQ8" s="19"/>
      <c r="DR8" s="18">
        <v>16797.150000000001</v>
      </c>
      <c r="DS8" s="18">
        <v>16797.29</v>
      </c>
      <c r="DT8" s="18">
        <v>16797.439999999999</v>
      </c>
      <c r="DU8" s="18">
        <v>16797.57</v>
      </c>
      <c r="DV8" s="18">
        <v>16797.71</v>
      </c>
      <c r="DW8" s="18">
        <v>16797.84</v>
      </c>
      <c r="DX8" s="18">
        <v>16797.990000000002</v>
      </c>
      <c r="DY8" s="18">
        <v>16798.13</v>
      </c>
      <c r="DZ8" s="18">
        <v>16798.27</v>
      </c>
      <c r="EA8" s="18">
        <v>16798.41</v>
      </c>
      <c r="EB8" s="18">
        <v>16798.54</v>
      </c>
      <c r="EC8" s="18">
        <v>16798.689999999999</v>
      </c>
      <c r="ED8" s="18">
        <v>16798.93</v>
      </c>
      <c r="EE8" s="18">
        <v>16798.96</v>
      </c>
      <c r="EF8" s="18">
        <v>16799.11</v>
      </c>
      <c r="EG8" s="18">
        <v>16899.240000000002</v>
      </c>
      <c r="EH8" s="18">
        <v>16899.38</v>
      </c>
      <c r="EI8" s="18">
        <v>16899.52</v>
      </c>
      <c r="EJ8" s="18">
        <v>16899.66</v>
      </c>
      <c r="EK8" s="18">
        <v>16899.79</v>
      </c>
      <c r="EL8" s="18">
        <v>16899.939999999999</v>
      </c>
      <c r="EM8" s="18">
        <v>16960.080000000002</v>
      </c>
      <c r="EN8" s="18">
        <v>16960.21</v>
      </c>
      <c r="EO8" s="18">
        <v>16960.36</v>
      </c>
      <c r="EP8" s="18">
        <v>16960.5</v>
      </c>
      <c r="EQ8" s="18">
        <v>16960.64</v>
      </c>
      <c r="ER8" s="18">
        <v>16960.78</v>
      </c>
      <c r="ES8" s="18">
        <v>16960.91</v>
      </c>
      <c r="ET8" s="18">
        <v>16961.14</v>
      </c>
      <c r="EU8" s="18">
        <v>16961.189999999999</v>
      </c>
      <c r="EV8" s="18">
        <v>16961.189999999999</v>
      </c>
      <c r="EW8" s="18">
        <v>17423.57</v>
      </c>
      <c r="EX8" s="18">
        <v>17423.73</v>
      </c>
      <c r="EY8" s="18">
        <v>19247.18</v>
      </c>
      <c r="EZ8" s="18">
        <v>21992.73</v>
      </c>
      <c r="FA8" s="18">
        <v>21992.91</v>
      </c>
      <c r="FB8" s="18">
        <v>21993.08</v>
      </c>
      <c r="FC8" s="18">
        <v>21993.27</v>
      </c>
      <c r="FD8" s="18">
        <v>22055.95</v>
      </c>
      <c r="FE8" s="18">
        <v>22234.87</v>
      </c>
      <c r="FF8" s="18">
        <v>22592.560000000001</v>
      </c>
      <c r="FG8" s="18">
        <v>22592.74</v>
      </c>
      <c r="FH8" s="18">
        <v>22592.92</v>
      </c>
      <c r="FI8" s="18">
        <v>22593.119999999999</v>
      </c>
      <c r="FJ8" s="18">
        <v>22593.31</v>
      </c>
      <c r="FK8" s="18">
        <v>24013.439999999999</v>
      </c>
      <c r="FL8" s="18">
        <v>25011.14</v>
      </c>
      <c r="FM8" s="18">
        <v>28435.4</v>
      </c>
      <c r="FN8" s="18">
        <v>28484.39</v>
      </c>
      <c r="FO8" s="18"/>
      <c r="FP8" s="18">
        <v>28509.61</v>
      </c>
      <c r="FQ8" s="18">
        <v>28509.83</v>
      </c>
      <c r="FR8" s="18">
        <v>29082.59</v>
      </c>
      <c r="FS8" s="18"/>
      <c r="FT8" s="18">
        <v>29422.080000000002</v>
      </c>
      <c r="FU8" s="18">
        <v>29422.560000000001</v>
      </c>
      <c r="FV8" s="18">
        <v>30152.880000000001</v>
      </c>
      <c r="FW8" s="18">
        <v>30153.06</v>
      </c>
      <c r="FX8" s="18">
        <v>30153.3</v>
      </c>
      <c r="FY8" s="18">
        <v>30153.54</v>
      </c>
      <c r="FZ8" s="18">
        <v>30522.799999999999</v>
      </c>
      <c r="GA8" s="18"/>
      <c r="GB8" s="18">
        <v>30685.06</v>
      </c>
      <c r="GC8" s="18">
        <v>30740.32</v>
      </c>
      <c r="GD8" s="18">
        <v>30963.05</v>
      </c>
      <c r="GE8" s="18">
        <v>31330.81</v>
      </c>
      <c r="GF8" s="18">
        <v>31331.06</v>
      </c>
      <c r="GG8" s="18">
        <v>31626.33</v>
      </c>
      <c r="GH8" s="20">
        <f>+GG8</f>
        <v>31626.33</v>
      </c>
    </row>
    <row r="9" spans="1:190" ht="20" hidden="1" x14ac:dyDescent="0.4">
      <c r="A9" s="21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>
        <v>110000</v>
      </c>
      <c r="AH9" s="22">
        <v>110000</v>
      </c>
      <c r="AI9" s="22">
        <v>110000</v>
      </c>
      <c r="AJ9" s="22">
        <v>110000</v>
      </c>
      <c r="AK9" s="22">
        <v>110000</v>
      </c>
      <c r="AL9" s="22">
        <v>110000</v>
      </c>
      <c r="AM9" s="22">
        <v>110000</v>
      </c>
      <c r="AN9" s="22">
        <v>4000</v>
      </c>
      <c r="AO9" s="22">
        <v>9329.4699999999993</v>
      </c>
      <c r="AP9" s="22">
        <v>9081.9599999999991</v>
      </c>
      <c r="AQ9" s="22">
        <v>29421.4</v>
      </c>
      <c r="AR9" s="22">
        <v>26573.7</v>
      </c>
      <c r="AS9" s="22">
        <v>38251.78</v>
      </c>
      <c r="AT9" s="22">
        <v>42034.91</v>
      </c>
      <c r="AU9" s="22">
        <v>41764.129999999997</v>
      </c>
      <c r="AV9" s="22">
        <v>51109.53</v>
      </c>
      <c r="AW9" s="23">
        <v>53335.61</v>
      </c>
      <c r="AX9" s="23">
        <v>48890.37</v>
      </c>
      <c r="AY9" s="23">
        <v>51492.97</v>
      </c>
      <c r="AZ9" s="23">
        <v>41404.5</v>
      </c>
      <c r="BA9" s="23">
        <v>41217.980000000003</v>
      </c>
      <c r="BB9" s="23">
        <v>43765.09</v>
      </c>
      <c r="BC9" s="23">
        <v>53422.12</v>
      </c>
      <c r="BD9" s="23">
        <v>55237.56</v>
      </c>
      <c r="BE9" s="23">
        <v>50882.080000000002</v>
      </c>
      <c r="BF9" s="23">
        <v>51936.59</v>
      </c>
      <c r="BH9" s="23">
        <v>54144.87</v>
      </c>
      <c r="BI9" s="23">
        <v>57496.49</v>
      </c>
      <c r="BJ9" s="23">
        <v>50561.09</v>
      </c>
      <c r="BK9" s="23">
        <v>57841.23</v>
      </c>
      <c r="BL9" s="23">
        <v>50325.19</v>
      </c>
      <c r="BM9" s="23">
        <v>48551.53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3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16"/>
    </row>
    <row r="10" spans="1:190" ht="20" x14ac:dyDescent="0.4">
      <c r="A10" s="24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6"/>
      <c r="BH10" s="25"/>
      <c r="BI10" s="25"/>
      <c r="BJ10" s="25"/>
      <c r="BK10" s="25"/>
      <c r="BL10" s="25"/>
      <c r="BM10" s="25">
        <v>56.71</v>
      </c>
      <c r="BN10" s="25">
        <v>55232.25</v>
      </c>
      <c r="BO10" s="25">
        <f>54043.92-33</f>
        <v>54010.92</v>
      </c>
      <c r="BP10" s="25">
        <v>67970.97</v>
      </c>
      <c r="BQ10" s="25">
        <v>56378.03</v>
      </c>
      <c r="BR10" s="25">
        <v>94553.34</v>
      </c>
      <c r="BS10" s="25">
        <v>93753.23</v>
      </c>
      <c r="BT10" s="25">
        <v>103163.38</v>
      </c>
      <c r="BU10" s="25">
        <v>112292.16</v>
      </c>
      <c r="BV10" s="25">
        <v>112023.17</v>
      </c>
      <c r="BW10" s="25">
        <v>117119.06</v>
      </c>
      <c r="BX10" s="25">
        <v>131808.65</v>
      </c>
      <c r="BY10" s="25">
        <v>131774.75</v>
      </c>
      <c r="BZ10" s="25">
        <v>135448.49</v>
      </c>
      <c r="CA10" s="25">
        <v>128309.75999999999</v>
      </c>
      <c r="CB10" s="25">
        <v>124372.4</v>
      </c>
      <c r="CC10" s="25">
        <v>139700.72</v>
      </c>
      <c r="CD10" s="25">
        <v>140733.34</v>
      </c>
      <c r="CE10" s="25">
        <v>85215.27</v>
      </c>
      <c r="CF10" s="25">
        <v>101589.29</v>
      </c>
      <c r="CG10" s="25">
        <v>82232.17</v>
      </c>
      <c r="CH10" s="25">
        <v>90106.15</v>
      </c>
      <c r="CI10" s="25">
        <v>69895.5</v>
      </c>
      <c r="CJ10" s="25">
        <v>85628.43</v>
      </c>
      <c r="CK10" s="25">
        <v>94519.41</v>
      </c>
      <c r="CL10" s="25">
        <v>100407.83</v>
      </c>
      <c r="CM10" s="25">
        <v>103125.81</v>
      </c>
      <c r="CN10" s="25">
        <v>101537.58</v>
      </c>
      <c r="CO10" s="25">
        <v>107031.05</v>
      </c>
      <c r="CP10" s="25">
        <v>132006.43</v>
      </c>
      <c r="CQ10" s="25">
        <v>132597.97</v>
      </c>
      <c r="CR10" s="25">
        <v>131738.65</v>
      </c>
      <c r="CS10" s="25">
        <v>130173.31</v>
      </c>
      <c r="CT10" s="25">
        <v>131925.25</v>
      </c>
      <c r="CU10" s="25">
        <v>125830.26</v>
      </c>
      <c r="CV10" s="25">
        <v>124066.56</v>
      </c>
      <c r="CW10" s="25">
        <v>130767.73</v>
      </c>
      <c r="CX10" s="25">
        <v>127359.03999999999</v>
      </c>
      <c r="CY10" s="25">
        <v>124351.01</v>
      </c>
      <c r="CZ10" s="25">
        <v>74267.97</v>
      </c>
      <c r="DA10" s="25">
        <v>68877.509999999995</v>
      </c>
      <c r="DB10" s="25">
        <v>77650.34</v>
      </c>
      <c r="DC10" s="25">
        <v>34737.08</v>
      </c>
      <c r="DD10" s="25">
        <v>33306.67</v>
      </c>
      <c r="DE10" s="25">
        <v>113540.99</v>
      </c>
      <c r="DF10" s="25">
        <v>119952.1</v>
      </c>
      <c r="DG10" s="25">
        <v>115874.13</v>
      </c>
      <c r="DH10" s="25">
        <v>115644.35</v>
      </c>
      <c r="DI10" s="25">
        <v>124736.17</v>
      </c>
      <c r="DJ10" s="25">
        <v>130460.03</v>
      </c>
      <c r="DK10" s="25">
        <v>139907.69</v>
      </c>
      <c r="DL10" s="25">
        <v>140256.18</v>
      </c>
      <c r="DM10" s="25">
        <v>141656.04</v>
      </c>
      <c r="DN10" s="25">
        <v>149199.64000000001</v>
      </c>
      <c r="DO10" s="25">
        <v>155743.82</v>
      </c>
      <c r="DP10" s="25">
        <v>145375.59</v>
      </c>
      <c r="DQ10" s="26"/>
      <c r="DR10" s="25">
        <v>153969.78</v>
      </c>
      <c r="DS10" s="25">
        <v>3877.76</v>
      </c>
      <c r="DT10" s="25">
        <v>25194.05</v>
      </c>
      <c r="DU10" s="25">
        <v>23239.34</v>
      </c>
      <c r="DV10" s="25">
        <v>37732.92</v>
      </c>
      <c r="DW10" s="25">
        <v>30008.41</v>
      </c>
      <c r="DX10" s="25">
        <v>54203.57</v>
      </c>
      <c r="DY10" s="25">
        <v>6350.5</v>
      </c>
      <c r="DZ10" s="25">
        <v>2746.86</v>
      </c>
      <c r="EA10" s="25">
        <v>35032.42</v>
      </c>
      <c r="EB10" s="25">
        <v>24962.15</v>
      </c>
      <c r="EC10" s="25">
        <v>47943.46</v>
      </c>
      <c r="ED10" s="25">
        <v>48073.58</v>
      </c>
      <c r="EE10" s="25">
        <v>51237.24</v>
      </c>
      <c r="EF10" s="25">
        <v>61601.89</v>
      </c>
      <c r="EG10" s="25">
        <v>66560.83</v>
      </c>
      <c r="EH10" s="25">
        <v>73352.740000000005</v>
      </c>
      <c r="EI10" s="25">
        <v>72266.66</v>
      </c>
      <c r="EJ10" s="25">
        <v>80346.600000000006</v>
      </c>
      <c r="EK10" s="25">
        <v>79843.77</v>
      </c>
      <c r="EL10" s="25">
        <v>97659.57</v>
      </c>
      <c r="EM10" s="25">
        <v>100627.97</v>
      </c>
      <c r="EN10" s="25">
        <v>113930.28</v>
      </c>
      <c r="EO10" s="25">
        <v>126333.9</v>
      </c>
      <c r="EP10" s="25">
        <v>127168.56</v>
      </c>
      <c r="EQ10" s="25">
        <v>122230.46</v>
      </c>
      <c r="ER10" s="25">
        <v>99747.65</v>
      </c>
      <c r="ES10" s="25">
        <v>100345.21</v>
      </c>
      <c r="ET10" s="25">
        <v>109009.66</v>
      </c>
      <c r="EU10" s="25">
        <v>116816.05</v>
      </c>
      <c r="EV10" s="25">
        <v>125942.33</v>
      </c>
      <c r="EW10" s="25">
        <v>123775.78</v>
      </c>
      <c r="EX10" s="25">
        <v>133601.92000000001</v>
      </c>
      <c r="EY10" s="25">
        <v>141408.21</v>
      </c>
      <c r="EZ10" s="25">
        <v>146457.29</v>
      </c>
      <c r="FA10" s="25">
        <v>141880.26</v>
      </c>
      <c r="FB10" s="25">
        <v>140935.04999999999</v>
      </c>
      <c r="FC10" s="25">
        <v>160332.19</v>
      </c>
      <c r="FD10" s="25">
        <v>161307.99</v>
      </c>
      <c r="FE10" s="25">
        <v>147913.9</v>
      </c>
      <c r="FF10" s="25">
        <v>165280.84</v>
      </c>
      <c r="FG10" s="25">
        <v>163169.68</v>
      </c>
      <c r="FH10" s="25">
        <v>161228.57999999999</v>
      </c>
      <c r="FI10" s="25">
        <v>173864.97</v>
      </c>
      <c r="FJ10" s="25">
        <v>176138.87</v>
      </c>
      <c r="FK10" s="25">
        <v>185127.06</v>
      </c>
      <c r="FL10" s="25">
        <v>188829.82</v>
      </c>
      <c r="FM10" s="25">
        <v>191247.06</v>
      </c>
      <c r="FN10" s="25">
        <v>197503.67</v>
      </c>
      <c r="FO10" s="25"/>
      <c r="FP10" s="25">
        <v>201768.28</v>
      </c>
      <c r="FQ10" s="25">
        <v>202220.97</v>
      </c>
      <c r="FR10" s="25">
        <v>207382.45</v>
      </c>
      <c r="FS10" s="25">
        <v>210961.83</v>
      </c>
      <c r="FT10" s="25">
        <v>208150.59</v>
      </c>
      <c r="FU10" s="25">
        <v>220756.52</v>
      </c>
      <c r="FV10" s="25">
        <v>218820.56</v>
      </c>
      <c r="FW10" s="25">
        <v>213785.19</v>
      </c>
      <c r="FX10" s="25">
        <v>214345.32</v>
      </c>
      <c r="FY10" s="25">
        <v>221934.73</v>
      </c>
      <c r="FZ10" s="25">
        <v>218209.24</v>
      </c>
      <c r="GA10" s="25"/>
      <c r="GB10" s="25">
        <v>225839.74</v>
      </c>
      <c r="GC10" s="25">
        <v>227467.96</v>
      </c>
      <c r="GD10" s="25">
        <v>225482.94</v>
      </c>
      <c r="GE10" s="25">
        <v>225526.02</v>
      </c>
      <c r="GF10" s="25">
        <v>225526.02</v>
      </c>
      <c r="GG10" s="25">
        <v>235947.94</v>
      </c>
      <c r="GH10" s="16"/>
    </row>
    <row r="11" spans="1:190" ht="20" x14ac:dyDescent="0.4">
      <c r="A11" s="24" t="s">
        <v>10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>
        <v>131224.19</v>
      </c>
      <c r="AO11" s="25">
        <v>131439.88</v>
      </c>
      <c r="AP11" s="25">
        <v>131641.51999999999</v>
      </c>
      <c r="AQ11" s="25">
        <v>96705.62</v>
      </c>
      <c r="AR11" s="25">
        <v>96725.46</v>
      </c>
      <c r="AS11" s="25">
        <v>96746.63</v>
      </c>
      <c r="AT11" s="25">
        <v>96766.48</v>
      </c>
      <c r="AU11" s="25">
        <v>96785.67</v>
      </c>
      <c r="AV11" s="25">
        <v>96806.85</v>
      </c>
      <c r="AW11" s="25">
        <v>96827.37</v>
      </c>
      <c r="AX11" s="25">
        <v>96847.9</v>
      </c>
      <c r="AY11" s="25">
        <v>96866.44</v>
      </c>
      <c r="AZ11" s="25">
        <v>96886.97</v>
      </c>
      <c r="BA11" s="25">
        <v>96906.18</v>
      </c>
      <c r="BB11" s="25">
        <v>96927.39</v>
      </c>
      <c r="BC11" s="25">
        <v>96947.27</v>
      </c>
      <c r="BD11" s="25">
        <v>96947.27</v>
      </c>
      <c r="BE11" s="25">
        <v>96985.73</v>
      </c>
      <c r="BF11" s="25">
        <v>97001.64</v>
      </c>
      <c r="BG11" s="26"/>
      <c r="BH11" s="25">
        <v>97018.08</v>
      </c>
      <c r="BI11" s="25">
        <v>97034</v>
      </c>
      <c r="BJ11" s="25">
        <v>97049.919999999998</v>
      </c>
      <c r="BK11" s="25">
        <v>97066.91</v>
      </c>
      <c r="BL11" s="25">
        <v>97082.91</v>
      </c>
      <c r="BM11" s="25">
        <v>97098.240000000005</v>
      </c>
      <c r="BN11" s="25">
        <v>97114.7</v>
      </c>
      <c r="BO11" s="25">
        <v>97131.17</v>
      </c>
      <c r="BP11" s="25">
        <v>97146.58</v>
      </c>
      <c r="BQ11" s="25">
        <v>97163.58</v>
      </c>
      <c r="BR11" s="25">
        <v>97180.06</v>
      </c>
      <c r="BS11" s="25">
        <v>97194.94</v>
      </c>
      <c r="BT11" s="25">
        <v>97209.82</v>
      </c>
      <c r="BU11" s="25">
        <v>97220.2</v>
      </c>
      <c r="BV11" s="25">
        <v>97234.14</v>
      </c>
      <c r="BW11" s="25">
        <v>97246.5</v>
      </c>
      <c r="BX11" s="25">
        <v>97257.66</v>
      </c>
      <c r="BY11" s="25">
        <v>97269.22</v>
      </c>
      <c r="BZ11" s="25">
        <v>97281.98</v>
      </c>
      <c r="CA11" s="25">
        <v>97294.34</v>
      </c>
      <c r="CB11" s="25">
        <v>97305.51</v>
      </c>
      <c r="CC11" s="25">
        <v>97305.51</v>
      </c>
      <c r="CD11" s="25">
        <v>97330.65</v>
      </c>
      <c r="CE11" s="25">
        <v>97339.29</v>
      </c>
      <c r="CF11" s="25">
        <v>97347.53</v>
      </c>
      <c r="CG11" s="25">
        <v>97355.24</v>
      </c>
      <c r="CH11" s="25">
        <v>97363.74</v>
      </c>
      <c r="CI11" s="25">
        <v>97371.98</v>
      </c>
      <c r="CJ11" s="25">
        <f>+CI11+9</f>
        <v>97380.98</v>
      </c>
      <c r="CK11" s="25">
        <v>97387.66</v>
      </c>
      <c r="CL11" s="25">
        <v>97395.64</v>
      </c>
      <c r="CM11" s="25">
        <v>97403.62</v>
      </c>
      <c r="CN11" s="25">
        <v>97411.86</v>
      </c>
      <c r="CO11" s="25">
        <v>97420.1</v>
      </c>
      <c r="CP11" s="25">
        <v>97427.81</v>
      </c>
      <c r="CQ11" s="25">
        <v>97436.32</v>
      </c>
      <c r="CR11" s="25">
        <v>97444.57</v>
      </c>
      <c r="CS11" s="25">
        <v>97452.02</v>
      </c>
      <c r="CT11" s="25">
        <v>97460.800000000003</v>
      </c>
      <c r="CU11" s="25">
        <v>97468.78</v>
      </c>
      <c r="CV11" s="25">
        <v>97476.23</v>
      </c>
      <c r="CW11" s="25">
        <v>97484.75</v>
      </c>
      <c r="CX11" s="25">
        <v>97492.73</v>
      </c>
      <c r="CY11" s="25">
        <v>97500.45</v>
      </c>
      <c r="CZ11" s="25">
        <v>2502.92</v>
      </c>
      <c r="DA11" s="25">
        <v>2503.0300000000002</v>
      </c>
      <c r="DB11" s="25">
        <v>2503.14</v>
      </c>
      <c r="DC11" s="25">
        <v>2503.2399999999998</v>
      </c>
      <c r="DD11" s="25">
        <v>2503.31</v>
      </c>
      <c r="DE11" s="25">
        <v>2503.37</v>
      </c>
      <c r="DF11" s="25">
        <v>2503.4299999999998</v>
      </c>
      <c r="DG11" s="25">
        <v>2503.4899999999998</v>
      </c>
      <c r="DH11" s="25">
        <v>2503.5500000000002</v>
      </c>
      <c r="DI11" s="25">
        <v>2503.61</v>
      </c>
      <c r="DJ11" s="25">
        <v>2503.66</v>
      </c>
      <c r="DK11" s="25">
        <v>2503.7399999999998</v>
      </c>
      <c r="DL11" s="25">
        <v>2503.8000000000002</v>
      </c>
      <c r="DM11" s="25">
        <v>2503.86</v>
      </c>
      <c r="DN11" s="25">
        <v>2503.9299999999998</v>
      </c>
      <c r="DO11" s="25">
        <v>2503.9899999999998</v>
      </c>
      <c r="DP11" s="25">
        <v>2504.0500000000002</v>
      </c>
      <c r="DQ11" s="26"/>
      <c r="DR11" s="25">
        <v>2504.11</v>
      </c>
      <c r="DS11" s="25">
        <v>2504.17</v>
      </c>
      <c r="DT11" s="25">
        <v>2504.2399999999998</v>
      </c>
      <c r="DU11" s="25">
        <v>2504.3000000000002</v>
      </c>
      <c r="DV11" s="25">
        <v>2504.36</v>
      </c>
      <c r="DW11" s="25">
        <v>2504.42</v>
      </c>
      <c r="DX11" s="25">
        <v>2504.4899999999998</v>
      </c>
      <c r="DY11" s="25">
        <v>2504.5500000000002</v>
      </c>
      <c r="DZ11" s="25">
        <v>2504.61</v>
      </c>
      <c r="EA11" s="25">
        <v>2504.67</v>
      </c>
      <c r="EB11" s="25">
        <v>2504.73</v>
      </c>
      <c r="EC11" s="25">
        <v>2504.73</v>
      </c>
      <c r="ED11" s="25">
        <v>2504.86</v>
      </c>
      <c r="EE11" s="25">
        <v>2504.92</v>
      </c>
      <c r="EF11" s="25">
        <v>2504.9899999999998</v>
      </c>
      <c r="EG11" s="25">
        <v>2505.0500000000002</v>
      </c>
      <c r="EH11" s="25">
        <v>2505.11</v>
      </c>
      <c r="EI11" s="25">
        <v>2505.17</v>
      </c>
      <c r="EJ11" s="25">
        <v>2505.23</v>
      </c>
      <c r="EK11" s="25">
        <v>2505.29</v>
      </c>
      <c r="EL11" s="25">
        <v>2505.36</v>
      </c>
      <c r="EM11" s="25">
        <v>2505.42</v>
      </c>
      <c r="EN11" s="25">
        <v>2505.48</v>
      </c>
      <c r="EO11" s="25">
        <v>2505.5500000000002</v>
      </c>
      <c r="EP11" s="25">
        <v>2505.61</v>
      </c>
      <c r="EQ11" s="25">
        <v>2505.67</v>
      </c>
      <c r="ER11" s="25">
        <v>2505.73</v>
      </c>
      <c r="ES11" s="25">
        <v>2505.8000000000002</v>
      </c>
      <c r="ET11" s="25">
        <v>2505.85</v>
      </c>
      <c r="EU11" s="25">
        <v>2505.92</v>
      </c>
      <c r="EV11" s="25">
        <v>2505.9899999999998</v>
      </c>
      <c r="EW11" s="25">
        <v>2506.04</v>
      </c>
      <c r="EX11" s="25">
        <v>2506.11</v>
      </c>
      <c r="EY11" s="25">
        <v>2506.17</v>
      </c>
      <c r="EZ11" s="25">
        <v>2506.23</v>
      </c>
      <c r="FA11" s="25">
        <v>2506.29</v>
      </c>
      <c r="FB11" s="25">
        <v>2506.35</v>
      </c>
      <c r="FC11" s="25">
        <v>2506.42</v>
      </c>
      <c r="FD11" s="25">
        <v>2506.48</v>
      </c>
      <c r="FE11" s="25">
        <v>2506.54</v>
      </c>
      <c r="FF11" s="25">
        <v>2506.6</v>
      </c>
      <c r="FG11" s="25">
        <v>2506.64</v>
      </c>
      <c r="FH11" s="25">
        <v>2506.6799999999998</v>
      </c>
      <c r="FI11" s="25">
        <v>2506.7199999999998</v>
      </c>
      <c r="FJ11" s="25">
        <v>2506.7600000000002</v>
      </c>
      <c r="FK11" s="25">
        <v>2506.84</v>
      </c>
      <c r="FL11" s="25">
        <v>2506.88</v>
      </c>
      <c r="FM11" s="25">
        <v>2506.92</v>
      </c>
      <c r="FN11" s="25">
        <v>2506.96</v>
      </c>
      <c r="FO11" s="25"/>
      <c r="FP11" s="25">
        <v>2507</v>
      </c>
      <c r="FQ11" s="25">
        <v>2507.04</v>
      </c>
      <c r="FR11" s="25">
        <v>2507.08</v>
      </c>
      <c r="FS11" s="25">
        <v>2507.1</v>
      </c>
      <c r="FT11" s="25">
        <v>2507.12</v>
      </c>
      <c r="FU11" s="25">
        <v>2507.1999999999998</v>
      </c>
      <c r="FV11" s="25">
        <v>2507.2399999999998</v>
      </c>
      <c r="FW11" s="25">
        <v>2507.2800000000002</v>
      </c>
      <c r="FX11" s="25">
        <v>2507.3200000000002</v>
      </c>
      <c r="FY11" s="25">
        <v>2507.36</v>
      </c>
      <c r="FZ11" s="25">
        <v>2507.4</v>
      </c>
      <c r="GA11" s="25"/>
      <c r="GB11" s="25">
        <v>2507.44</v>
      </c>
      <c r="GC11" s="25">
        <v>2507.48</v>
      </c>
      <c r="GD11" s="25">
        <v>2507.52</v>
      </c>
      <c r="GE11" s="25">
        <v>2507.56</v>
      </c>
      <c r="GF11" s="25">
        <v>2507.56</v>
      </c>
      <c r="GG11" s="25">
        <v>2507.64</v>
      </c>
      <c r="GH11" s="16"/>
    </row>
    <row r="12" spans="1:190" ht="40" x14ac:dyDescent="0.4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>
        <v>100</v>
      </c>
      <c r="AH12" s="25">
        <v>100</v>
      </c>
      <c r="AI12" s="25">
        <v>100</v>
      </c>
      <c r="AJ12" s="25">
        <v>100</v>
      </c>
      <c r="AK12" s="25">
        <v>100</v>
      </c>
      <c r="AL12" s="25">
        <v>100</v>
      </c>
      <c r="AM12" s="25">
        <v>100</v>
      </c>
      <c r="AN12" s="25">
        <v>100</v>
      </c>
      <c r="AO12" s="25">
        <v>100</v>
      </c>
      <c r="AP12" s="25">
        <v>100</v>
      </c>
      <c r="AQ12" s="25">
        <v>100</v>
      </c>
      <c r="AR12" s="25">
        <v>100</v>
      </c>
      <c r="AS12" s="25">
        <v>100</v>
      </c>
      <c r="AT12" s="25">
        <v>100</v>
      </c>
      <c r="AU12" s="25">
        <v>100</v>
      </c>
      <c r="AV12" s="25">
        <v>100</v>
      </c>
      <c r="AW12" s="25">
        <v>100</v>
      </c>
      <c r="AX12" s="25">
        <v>100</v>
      </c>
      <c r="AY12" s="25">
        <v>100</v>
      </c>
      <c r="AZ12" s="25">
        <v>100</v>
      </c>
      <c r="BA12" s="25">
        <v>100</v>
      </c>
      <c r="BB12" s="25">
        <v>100</v>
      </c>
      <c r="BC12" s="25">
        <v>100</v>
      </c>
      <c r="BD12" s="25">
        <v>100</v>
      </c>
      <c r="BE12" s="25">
        <v>100</v>
      </c>
      <c r="BF12" s="25">
        <v>100</v>
      </c>
      <c r="BG12" s="26"/>
      <c r="BH12" s="25">
        <v>100</v>
      </c>
      <c r="BI12" s="25">
        <v>100</v>
      </c>
      <c r="BJ12" s="25">
        <v>100</v>
      </c>
      <c r="BK12" s="25">
        <v>100</v>
      </c>
      <c r="BL12" s="25">
        <v>100</v>
      </c>
      <c r="BM12" s="25">
        <v>100</v>
      </c>
      <c r="BN12" s="25">
        <v>100</v>
      </c>
      <c r="BO12" s="25">
        <v>100</v>
      </c>
      <c r="BP12" s="25">
        <v>100</v>
      </c>
      <c r="BQ12" s="25">
        <v>100</v>
      </c>
      <c r="BR12" s="25">
        <v>100</v>
      </c>
      <c r="BS12" s="25">
        <v>100</v>
      </c>
      <c r="BT12" s="25">
        <v>100</v>
      </c>
      <c r="BU12" s="25">
        <v>100</v>
      </c>
      <c r="BV12" s="25">
        <v>100</v>
      </c>
      <c r="BW12" s="25">
        <v>100</v>
      </c>
      <c r="BX12" s="25">
        <v>100</v>
      </c>
      <c r="BY12" s="25">
        <v>100</v>
      </c>
      <c r="BZ12" s="25">
        <v>100</v>
      </c>
      <c r="CA12" s="25">
        <v>100</v>
      </c>
      <c r="CB12" s="25">
        <v>100</v>
      </c>
      <c r="CC12" s="25">
        <v>100</v>
      </c>
      <c r="CD12" s="25">
        <v>100</v>
      </c>
      <c r="CE12" s="25">
        <v>100</v>
      </c>
      <c r="CF12" s="25">
        <v>100</v>
      </c>
      <c r="CG12" s="25">
        <v>100</v>
      </c>
      <c r="CH12" s="25">
        <v>100</v>
      </c>
      <c r="CI12" s="25">
        <v>100</v>
      </c>
      <c r="CJ12" s="25">
        <v>100</v>
      </c>
      <c r="CK12" s="25">
        <v>100</v>
      </c>
      <c r="CL12" s="25">
        <v>100</v>
      </c>
      <c r="CM12" s="25">
        <v>100</v>
      </c>
      <c r="CN12" s="25">
        <v>100</v>
      </c>
      <c r="CO12" s="25">
        <v>100</v>
      </c>
      <c r="CP12" s="25">
        <v>100</v>
      </c>
      <c r="CQ12" s="25">
        <v>100</v>
      </c>
      <c r="CR12" s="25">
        <v>100</v>
      </c>
      <c r="CS12" s="25">
        <v>100</v>
      </c>
      <c r="CT12" s="25">
        <v>100</v>
      </c>
      <c r="CU12" s="25">
        <v>100</v>
      </c>
      <c r="CV12" s="25">
        <v>100</v>
      </c>
      <c r="CW12" s="25">
        <v>100</v>
      </c>
      <c r="CX12" s="25">
        <v>100</v>
      </c>
      <c r="CY12" s="25">
        <v>100</v>
      </c>
      <c r="CZ12" s="25">
        <v>100</v>
      </c>
      <c r="DA12" s="25">
        <v>100</v>
      </c>
      <c r="DB12" s="25">
        <v>100</v>
      </c>
      <c r="DC12" s="25">
        <v>100</v>
      </c>
      <c r="DD12" s="25">
        <v>100</v>
      </c>
      <c r="DE12" s="25">
        <v>100</v>
      </c>
      <c r="DF12" s="25">
        <v>100</v>
      </c>
      <c r="DG12" s="25">
        <v>100</v>
      </c>
      <c r="DH12" s="25">
        <v>100</v>
      </c>
      <c r="DI12" s="25">
        <v>100</v>
      </c>
      <c r="DJ12" s="25">
        <v>100</v>
      </c>
      <c r="DK12" s="25">
        <v>100</v>
      </c>
      <c r="DL12" s="25">
        <v>100</v>
      </c>
      <c r="DM12" s="25">
        <v>100</v>
      </c>
      <c r="DN12" s="25">
        <v>100</v>
      </c>
      <c r="DO12" s="25">
        <v>100</v>
      </c>
      <c r="DP12" s="25">
        <v>100</v>
      </c>
      <c r="DQ12" s="26"/>
      <c r="DR12" s="25">
        <v>100</v>
      </c>
      <c r="DS12" s="25">
        <v>100</v>
      </c>
      <c r="DT12" s="25">
        <v>100</v>
      </c>
      <c r="DU12" s="25">
        <v>100</v>
      </c>
      <c r="DV12" s="25">
        <v>100</v>
      </c>
      <c r="DW12" s="25">
        <v>100</v>
      </c>
      <c r="DX12" s="25">
        <v>100</v>
      </c>
      <c r="DY12" s="25">
        <v>100</v>
      </c>
      <c r="DZ12" s="25">
        <v>100</v>
      </c>
      <c r="EA12" s="25">
        <v>100</v>
      </c>
      <c r="EB12" s="25">
        <v>100</v>
      </c>
      <c r="EC12" s="25">
        <v>100</v>
      </c>
      <c r="ED12" s="25">
        <v>100</v>
      </c>
      <c r="EE12" s="25">
        <v>100</v>
      </c>
      <c r="EF12" s="25">
        <v>100</v>
      </c>
      <c r="EG12" s="25">
        <v>100</v>
      </c>
      <c r="EH12" s="25">
        <v>100</v>
      </c>
      <c r="EI12" s="25">
        <v>100</v>
      </c>
      <c r="EJ12" s="25">
        <v>100</v>
      </c>
      <c r="EK12" s="25">
        <v>100</v>
      </c>
      <c r="EL12" s="25">
        <v>100</v>
      </c>
      <c r="EM12" s="25">
        <v>100</v>
      </c>
      <c r="EN12" s="25">
        <v>100</v>
      </c>
      <c r="EO12" s="25">
        <v>100</v>
      </c>
      <c r="EP12" s="25">
        <v>100</v>
      </c>
      <c r="EQ12" s="25">
        <v>100</v>
      </c>
      <c r="ER12" s="25">
        <v>100</v>
      </c>
      <c r="ES12" s="25">
        <v>100</v>
      </c>
      <c r="ET12" s="25">
        <v>100</v>
      </c>
      <c r="EU12" s="25">
        <v>100</v>
      </c>
      <c r="EV12" s="25">
        <v>100</v>
      </c>
      <c r="EW12" s="25">
        <v>100</v>
      </c>
      <c r="EX12" s="25">
        <v>100</v>
      </c>
      <c r="EY12" s="25">
        <v>100</v>
      </c>
      <c r="EZ12" s="25">
        <v>100</v>
      </c>
      <c r="FA12" s="25">
        <v>100</v>
      </c>
      <c r="FB12" s="25">
        <v>100</v>
      </c>
      <c r="FC12" s="25">
        <v>100</v>
      </c>
      <c r="FD12" s="25">
        <v>100</v>
      </c>
      <c r="FE12" s="25">
        <v>100</v>
      </c>
      <c r="FF12" s="25">
        <v>100</v>
      </c>
      <c r="FG12" s="25">
        <v>100</v>
      </c>
      <c r="FH12" s="25">
        <v>100</v>
      </c>
      <c r="FI12" s="25">
        <v>100</v>
      </c>
      <c r="FJ12" s="25">
        <v>100</v>
      </c>
      <c r="FK12" s="25">
        <v>100</v>
      </c>
      <c r="FL12" s="25">
        <v>100</v>
      </c>
      <c r="FM12" s="25">
        <v>100</v>
      </c>
      <c r="FN12" s="25">
        <v>100</v>
      </c>
      <c r="FO12" s="25"/>
      <c r="FP12" s="25">
        <v>100</v>
      </c>
      <c r="FQ12" s="25">
        <v>100</v>
      </c>
      <c r="FR12" s="25">
        <v>100</v>
      </c>
      <c r="FS12" s="25">
        <v>100</v>
      </c>
      <c r="FT12" s="25">
        <v>100</v>
      </c>
      <c r="FU12" s="25">
        <v>100</v>
      </c>
      <c r="FV12" s="25">
        <v>100</v>
      </c>
      <c r="FW12" s="25">
        <v>100</v>
      </c>
      <c r="FX12" s="25">
        <v>100</v>
      </c>
      <c r="FY12" s="25">
        <v>100</v>
      </c>
      <c r="FZ12" s="25">
        <v>100</v>
      </c>
      <c r="GA12" s="25"/>
      <c r="GB12" s="25">
        <v>100</v>
      </c>
      <c r="GC12" s="25">
        <v>100</v>
      </c>
      <c r="GD12" s="25">
        <v>100</v>
      </c>
      <c r="GE12" s="25">
        <v>100</v>
      </c>
      <c r="GF12" s="25">
        <v>100</v>
      </c>
      <c r="GG12" s="25">
        <v>100</v>
      </c>
      <c r="GH12" s="16"/>
    </row>
    <row r="13" spans="1:190" ht="40" x14ac:dyDescent="0.4">
      <c r="A13" s="24" t="s">
        <v>12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>
        <v>240075.95</v>
      </c>
      <c r="AH13" s="25">
        <v>240283.14</v>
      </c>
      <c r="AI13" s="25">
        <v>240489.85</v>
      </c>
      <c r="AJ13" s="25">
        <v>240673.02</v>
      </c>
      <c r="AK13" s="25">
        <v>240820.39</v>
      </c>
      <c r="AL13" s="25">
        <v>240953.34</v>
      </c>
      <c r="AM13" s="25">
        <v>241073.49</v>
      </c>
      <c r="AN13" s="25">
        <v>241077.78</v>
      </c>
      <c r="AO13" s="25">
        <v>241335.44</v>
      </c>
      <c r="AP13" s="25">
        <v>241339.54</v>
      </c>
      <c r="AQ13" s="25">
        <v>241577.5</v>
      </c>
      <c r="AR13" s="25">
        <v>241690.35</v>
      </c>
      <c r="AS13" s="25">
        <v>241801.59</v>
      </c>
      <c r="AT13" s="25">
        <v>241900.96</v>
      </c>
      <c r="AU13" s="25">
        <v>241972.87</v>
      </c>
      <c r="AV13" s="25">
        <v>242042.48</v>
      </c>
      <c r="AW13" s="25">
        <f>+AV13+71</f>
        <v>242113.48</v>
      </c>
      <c r="AX13" s="25">
        <v>242186.4</v>
      </c>
      <c r="AY13" s="25">
        <v>242251.43</v>
      </c>
      <c r="AZ13" s="25">
        <v>242323.44</v>
      </c>
      <c r="BA13" s="25">
        <v>242393.15</v>
      </c>
      <c r="BB13" s="25">
        <v>57453.43</v>
      </c>
      <c r="BC13" s="25">
        <v>57469.96</v>
      </c>
      <c r="BD13" s="25">
        <v>57487.040000000001</v>
      </c>
      <c r="BE13" s="25">
        <v>57502</v>
      </c>
      <c r="BF13" s="25">
        <v>57516.18</v>
      </c>
      <c r="BG13" s="26"/>
      <c r="BH13" s="25">
        <v>57530.83</v>
      </c>
      <c r="BI13" s="25">
        <v>57543.75</v>
      </c>
      <c r="BJ13" s="25">
        <v>57555.97</v>
      </c>
      <c r="BK13" s="25">
        <v>57568.160000000003</v>
      </c>
      <c r="BL13" s="25">
        <v>57579.56</v>
      </c>
      <c r="BM13" s="25">
        <v>57591.75</v>
      </c>
      <c r="BN13" s="25">
        <v>57601.58</v>
      </c>
      <c r="BO13" s="25">
        <v>57611.34</v>
      </c>
      <c r="BP13" s="25">
        <v>57620.78</v>
      </c>
      <c r="BQ13" s="25">
        <v>57630.54</v>
      </c>
      <c r="BR13" s="25">
        <v>57640.3</v>
      </c>
      <c r="BS13" s="25">
        <v>57649.75</v>
      </c>
      <c r="BT13" s="25">
        <v>57657</v>
      </c>
      <c r="BU13" s="25">
        <f>8+57657</f>
        <v>57665</v>
      </c>
      <c r="BV13" s="25">
        <v>57668.53</v>
      </c>
      <c r="BW13" s="25">
        <v>57674.41</v>
      </c>
      <c r="BX13" s="25">
        <v>57679.72</v>
      </c>
      <c r="BY13" s="25">
        <v>57685.599999999999</v>
      </c>
      <c r="BZ13" s="25">
        <v>57691.29</v>
      </c>
      <c r="CA13" s="25">
        <v>57697.17</v>
      </c>
      <c r="CB13" s="25">
        <v>57702.86</v>
      </c>
      <c r="CC13" s="25">
        <v>57708.74</v>
      </c>
      <c r="CD13" s="25">
        <v>57713.89</v>
      </c>
      <c r="CE13" s="25">
        <v>57718.63</v>
      </c>
      <c r="CF13" s="25">
        <v>57723.09</v>
      </c>
      <c r="CG13" s="25">
        <v>57726.13</v>
      </c>
      <c r="CH13" s="25">
        <v>57728.58</v>
      </c>
      <c r="CI13" s="25">
        <v>57731.03</v>
      </c>
      <c r="CJ13" s="25">
        <v>57733.24</v>
      </c>
      <c r="CK13" s="25">
        <v>57735.69</v>
      </c>
      <c r="CL13" s="25">
        <v>57738.06</v>
      </c>
      <c r="CM13" s="25">
        <f>57738.06+2.4</f>
        <v>57740.46</v>
      </c>
      <c r="CN13" s="25">
        <v>57742.879999999997</v>
      </c>
      <c r="CO13" s="25">
        <v>57745.33</v>
      </c>
      <c r="CP13" s="25">
        <v>57747.78</v>
      </c>
      <c r="CQ13" s="25">
        <v>57750.15</v>
      </c>
      <c r="CR13" s="25">
        <v>57752.6</v>
      </c>
      <c r="CS13" s="25">
        <v>57754.97</v>
      </c>
      <c r="CT13" s="25">
        <v>57757.42</v>
      </c>
      <c r="CU13" s="25">
        <v>57759.87</v>
      </c>
      <c r="CV13" s="25">
        <v>57762.09</v>
      </c>
      <c r="CW13" s="25">
        <v>57764.54</v>
      </c>
      <c r="CX13" s="25">
        <v>57766.91</v>
      </c>
      <c r="CY13" s="25">
        <v>57769.36</v>
      </c>
      <c r="CZ13" s="25">
        <v>57771.32</v>
      </c>
      <c r="DA13" s="25">
        <v>57773.279999999999</v>
      </c>
      <c r="DB13" s="25">
        <v>57775.24</v>
      </c>
      <c r="DC13" s="25">
        <v>57777.14</v>
      </c>
      <c r="DD13" s="25">
        <v>57779.1</v>
      </c>
      <c r="DE13" s="25">
        <v>57781</v>
      </c>
      <c r="DF13" s="25">
        <v>57782.96</v>
      </c>
      <c r="DG13" s="25">
        <v>57784.92</v>
      </c>
      <c r="DH13" s="25">
        <v>57786.75</v>
      </c>
      <c r="DI13" s="25">
        <v>57788.71</v>
      </c>
      <c r="DJ13" s="25">
        <v>57790.6</v>
      </c>
      <c r="DK13" s="25">
        <v>57792.56</v>
      </c>
      <c r="DL13" s="25">
        <v>57794.45</v>
      </c>
      <c r="DM13" s="25">
        <v>57796.41</v>
      </c>
      <c r="DN13" s="25">
        <v>57798.37</v>
      </c>
      <c r="DO13" s="25">
        <v>57800.26</v>
      </c>
      <c r="DP13" s="25">
        <v>57802.22</v>
      </c>
      <c r="DQ13" s="26"/>
      <c r="DR13" s="25">
        <v>57804.11</v>
      </c>
      <c r="DS13" s="25">
        <v>57805.8</v>
      </c>
      <c r="DT13" s="25">
        <v>57808.03</v>
      </c>
      <c r="DU13" s="25">
        <v>57809.8</v>
      </c>
      <c r="DV13" s="25">
        <v>57811.76</v>
      </c>
      <c r="DW13" s="25">
        <v>57813.66</v>
      </c>
      <c r="DX13" s="25">
        <v>57815.62</v>
      </c>
      <c r="DY13" s="25">
        <v>57817.52</v>
      </c>
      <c r="DZ13" s="25">
        <v>57819.48</v>
      </c>
      <c r="EA13" s="25">
        <v>57821.440000000002</v>
      </c>
      <c r="EB13" s="25">
        <v>57823.34</v>
      </c>
      <c r="EC13" s="25">
        <v>57825.3</v>
      </c>
      <c r="ED13" s="25">
        <v>57827.199999999997</v>
      </c>
      <c r="EE13" s="25">
        <v>57829.16</v>
      </c>
      <c r="EF13" s="25">
        <v>57831.12</v>
      </c>
      <c r="EG13" s="25">
        <v>57832.99</v>
      </c>
      <c r="EH13" s="25">
        <v>57832.99</v>
      </c>
      <c r="EI13" s="25">
        <v>57836.75</v>
      </c>
      <c r="EJ13" s="25">
        <v>57838.71</v>
      </c>
      <c r="EK13" s="25">
        <v>57840.67</v>
      </c>
      <c r="EL13" s="25">
        <v>57842.57</v>
      </c>
      <c r="EM13" s="25">
        <v>57844.53</v>
      </c>
      <c r="EN13" s="25">
        <v>57846.43</v>
      </c>
      <c r="EO13" s="25">
        <v>57848.4</v>
      </c>
      <c r="EP13" s="25">
        <v>57850.3</v>
      </c>
      <c r="EQ13" s="25">
        <v>57852.27</v>
      </c>
      <c r="ER13" s="25">
        <v>57854.239999999998</v>
      </c>
      <c r="ES13" s="25">
        <v>57856.02</v>
      </c>
      <c r="ET13" s="25">
        <v>57857.99</v>
      </c>
      <c r="EU13" s="25">
        <v>57859.89</v>
      </c>
      <c r="EV13" s="25">
        <v>57861.86</v>
      </c>
      <c r="EW13" s="25">
        <v>57863.76</v>
      </c>
      <c r="EX13" s="25">
        <v>57865.73</v>
      </c>
      <c r="EY13" s="25">
        <v>57867.7</v>
      </c>
      <c r="EZ13" s="25">
        <v>57869.599999999999</v>
      </c>
      <c r="FA13" s="25">
        <v>57871.57</v>
      </c>
      <c r="FB13" s="25">
        <v>57873.22</v>
      </c>
      <c r="FC13" s="25">
        <v>57874.69</v>
      </c>
      <c r="FD13" s="25">
        <v>57876.160000000003</v>
      </c>
      <c r="FE13" s="25">
        <v>57877.54</v>
      </c>
      <c r="FF13" s="25">
        <v>57879.01</v>
      </c>
      <c r="FG13" s="25">
        <v>57880.43</v>
      </c>
      <c r="FH13" s="25">
        <v>57881.9</v>
      </c>
      <c r="FI13" s="25">
        <v>57883.29</v>
      </c>
      <c r="FJ13" s="25">
        <v>57883.76</v>
      </c>
      <c r="FK13" s="25">
        <v>57884.74</v>
      </c>
      <c r="FL13" s="25">
        <v>57885.23</v>
      </c>
      <c r="FM13" s="25">
        <v>57885.7</v>
      </c>
      <c r="FN13" s="25">
        <v>57886.19</v>
      </c>
      <c r="FO13" s="25"/>
      <c r="FP13" s="25">
        <v>57886.68</v>
      </c>
      <c r="FQ13" s="25">
        <v>57887.12</v>
      </c>
      <c r="FR13" s="25">
        <v>57887.61</v>
      </c>
      <c r="FS13" s="25">
        <v>57888.09</v>
      </c>
      <c r="FT13" s="25">
        <v>57888.09</v>
      </c>
      <c r="FU13" s="25">
        <v>57889.06</v>
      </c>
      <c r="FV13" s="25">
        <v>57889.55</v>
      </c>
      <c r="FW13" s="25">
        <v>57890.04</v>
      </c>
      <c r="FX13" s="25">
        <v>57890.52</v>
      </c>
      <c r="FY13" s="25">
        <v>57891.01</v>
      </c>
      <c r="FZ13" s="25">
        <v>57891.49</v>
      </c>
      <c r="GA13" s="25"/>
      <c r="GB13" s="25">
        <v>57891.98</v>
      </c>
      <c r="GC13" s="25">
        <v>57892.47</v>
      </c>
      <c r="GD13" s="25">
        <v>57892.91</v>
      </c>
      <c r="GE13" s="25">
        <v>57893.4</v>
      </c>
      <c r="GF13" s="25">
        <v>57893.4</v>
      </c>
      <c r="GG13" s="25">
        <v>57894.37</v>
      </c>
      <c r="GH13" s="16"/>
    </row>
    <row r="14" spans="1:190" ht="20" x14ac:dyDescent="0.4">
      <c r="A14" s="24" t="s">
        <v>13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>
        <v>1063.56</v>
      </c>
      <c r="R14" s="25">
        <v>499477.49</v>
      </c>
      <c r="S14" s="25">
        <v>506534.18</v>
      </c>
      <c r="T14" s="25">
        <v>491334.55</v>
      </c>
      <c r="U14" s="25">
        <v>453659.55</v>
      </c>
      <c r="V14" s="25">
        <v>436159.22</v>
      </c>
      <c r="W14" s="25">
        <v>441931.4</v>
      </c>
      <c r="X14" s="25">
        <v>439864.89</v>
      </c>
      <c r="Y14" s="25">
        <v>446353.06</v>
      </c>
      <c r="Z14" s="25">
        <v>573407.56000000006</v>
      </c>
      <c r="AA14" s="25">
        <v>586608.53</v>
      </c>
      <c r="AB14" s="25">
        <v>597426.57999999996</v>
      </c>
      <c r="AC14" s="25">
        <v>608076.31999999995</v>
      </c>
      <c r="AD14" s="25">
        <v>594420.56000000006</v>
      </c>
      <c r="AE14" s="25">
        <v>603297.31000000006</v>
      </c>
      <c r="AF14" s="25">
        <v>612262.42000000004</v>
      </c>
      <c r="AG14" s="25">
        <v>23812.75</v>
      </c>
      <c r="AH14" s="25">
        <v>29675.62</v>
      </c>
      <c r="AI14" s="25">
        <v>39068.82</v>
      </c>
      <c r="AJ14" s="25">
        <v>43411.96</v>
      </c>
      <c r="AK14" s="25">
        <v>43392.22</v>
      </c>
      <c r="AL14" s="25">
        <v>48369.5</v>
      </c>
      <c r="AM14" s="25">
        <v>43621.48</v>
      </c>
      <c r="AN14" s="25">
        <v>2481.79</v>
      </c>
      <c r="AO14" s="25">
        <v>6961.73</v>
      </c>
      <c r="AP14" s="25">
        <v>6968.14</v>
      </c>
      <c r="AQ14" s="25">
        <v>6964.06</v>
      </c>
      <c r="AR14" s="25">
        <v>6964.94</v>
      </c>
      <c r="AS14" s="25">
        <v>6965.83</v>
      </c>
      <c r="AT14" s="25">
        <v>6966.69</v>
      </c>
      <c r="AU14" s="25">
        <v>6967.58</v>
      </c>
      <c r="AV14" s="25">
        <v>6968.44</v>
      </c>
      <c r="AW14" s="25">
        <v>6969.33</v>
      </c>
      <c r="AX14" s="25">
        <v>6969.63</v>
      </c>
      <c r="AY14" s="25">
        <v>6969.7</v>
      </c>
      <c r="AZ14" s="25">
        <v>6969.7</v>
      </c>
      <c r="BA14" s="25">
        <v>6969.7</v>
      </c>
      <c r="BB14" s="25">
        <v>6969.7</v>
      </c>
      <c r="BC14" s="25">
        <v>6969.7</v>
      </c>
      <c r="BD14" s="25">
        <v>6969.7</v>
      </c>
      <c r="BE14" s="25">
        <v>6969.7</v>
      </c>
      <c r="BF14" s="25">
        <v>6974.93</v>
      </c>
      <c r="BG14" s="26"/>
      <c r="BH14" s="25">
        <v>6974.93</v>
      </c>
      <c r="BI14" s="25">
        <v>6974.93</v>
      </c>
      <c r="BJ14" s="25">
        <f>295+6974.93</f>
        <v>7269.93</v>
      </c>
      <c r="BK14" s="25">
        <v>6974.93</v>
      </c>
      <c r="BL14" s="25">
        <v>6974.93</v>
      </c>
      <c r="BM14" s="25">
        <v>6974.93</v>
      </c>
      <c r="BN14" s="25">
        <v>6974.93</v>
      </c>
      <c r="BO14" s="25">
        <v>6974.93</v>
      </c>
      <c r="BP14" s="25">
        <v>6974.93</v>
      </c>
      <c r="BQ14" s="25">
        <v>6974.93</v>
      </c>
      <c r="BR14" s="25">
        <v>6974.93</v>
      </c>
      <c r="BS14" s="25">
        <v>6974.93</v>
      </c>
      <c r="BT14" s="25">
        <v>6974.93</v>
      </c>
      <c r="BU14" s="25">
        <f>6974.93+500</f>
        <v>7474.93</v>
      </c>
      <c r="BV14" s="25">
        <v>7474.93</v>
      </c>
      <c r="BW14" s="25">
        <v>7474.93</v>
      </c>
      <c r="BX14" s="25">
        <v>7474.93</v>
      </c>
      <c r="BY14" s="25">
        <v>7474.93</v>
      </c>
      <c r="BZ14" s="25">
        <v>7474.93</v>
      </c>
      <c r="CA14" s="25">
        <v>7474.93</v>
      </c>
      <c r="CB14" s="25">
        <v>7474.93</v>
      </c>
      <c r="CC14" s="25">
        <v>7474.93</v>
      </c>
      <c r="CD14" s="25">
        <v>7474.93</v>
      </c>
      <c r="CE14" s="25">
        <v>7474.93</v>
      </c>
      <c r="CF14" s="25">
        <v>7474.93</v>
      </c>
      <c r="CG14" s="25">
        <v>7474.93</v>
      </c>
      <c r="CH14" s="25">
        <v>7474.93</v>
      </c>
      <c r="CI14" s="25">
        <v>7474.93</v>
      </c>
      <c r="CJ14" s="25">
        <v>7474.93</v>
      </c>
      <c r="CK14" s="25">
        <v>7474.93</v>
      </c>
      <c r="CL14" s="25">
        <v>7474.93</v>
      </c>
      <c r="CM14" s="25">
        <v>7474.93</v>
      </c>
      <c r="CN14" s="25">
        <v>7474.93</v>
      </c>
      <c r="CO14" s="25">
        <v>7474.93</v>
      </c>
      <c r="CP14" s="25">
        <v>7474.93</v>
      </c>
      <c r="CQ14" s="25">
        <v>7474.93</v>
      </c>
      <c r="CR14" s="25">
        <v>7474.93</v>
      </c>
      <c r="CS14" s="25">
        <v>7474.93</v>
      </c>
      <c r="CT14" s="25">
        <v>7474.93</v>
      </c>
      <c r="CU14" s="25">
        <v>7474.93</v>
      </c>
      <c r="CV14" s="25">
        <v>7474.93</v>
      </c>
      <c r="CW14" s="25">
        <v>7474.93</v>
      </c>
      <c r="CX14" s="25">
        <v>7474.93</v>
      </c>
      <c r="CY14" s="25">
        <v>7474.93</v>
      </c>
      <c r="CZ14" s="25">
        <v>7474.93</v>
      </c>
      <c r="DA14" s="25">
        <v>7474.93</v>
      </c>
      <c r="DB14" s="25">
        <v>7474.93</v>
      </c>
      <c r="DC14" s="25">
        <v>7474.93</v>
      </c>
      <c r="DD14" s="25">
        <v>7474.93</v>
      </c>
      <c r="DE14" s="25">
        <v>7474.93</v>
      </c>
      <c r="DF14" s="25">
        <v>7474.93</v>
      </c>
      <c r="DG14" s="25">
        <v>7474.93</v>
      </c>
      <c r="DH14" s="25">
        <v>7474.93</v>
      </c>
      <c r="DI14" s="25">
        <v>7474.93</v>
      </c>
      <c r="DJ14" s="25">
        <v>7474.93</v>
      </c>
      <c r="DK14" s="25">
        <v>7474.93</v>
      </c>
      <c r="DL14" s="25">
        <v>7474.93</v>
      </c>
      <c r="DM14" s="25">
        <v>7474.93</v>
      </c>
      <c r="DN14" s="25">
        <v>7474.93</v>
      </c>
      <c r="DO14" s="25">
        <v>7474.93</v>
      </c>
      <c r="DP14" s="25">
        <v>7474.93</v>
      </c>
      <c r="DQ14" s="26"/>
      <c r="DR14" s="25">
        <v>7474.93</v>
      </c>
      <c r="DS14" s="25">
        <v>7474.93</v>
      </c>
      <c r="DT14" s="25">
        <v>7474.93</v>
      </c>
      <c r="DU14" s="25">
        <v>7474.93</v>
      </c>
      <c r="DV14" s="25">
        <v>7474.93</v>
      </c>
      <c r="DW14" s="25">
        <v>7474.93</v>
      </c>
      <c r="DX14" s="25">
        <v>7474.93</v>
      </c>
      <c r="DY14" s="25">
        <v>7474.93</v>
      </c>
      <c r="DZ14" s="25">
        <v>7474.93</v>
      </c>
      <c r="EA14" s="25">
        <v>7474.93</v>
      </c>
      <c r="EB14" s="25">
        <v>7474.93</v>
      </c>
      <c r="EC14" s="25">
        <v>7474.93</v>
      </c>
      <c r="ED14" s="25">
        <v>7474.93</v>
      </c>
      <c r="EE14" s="25">
        <v>7474.93</v>
      </c>
      <c r="EF14" s="25">
        <v>7474.93</v>
      </c>
      <c r="EG14" s="25">
        <v>7474.93</v>
      </c>
      <c r="EH14" s="25">
        <v>7474.96</v>
      </c>
      <c r="EI14" s="25">
        <v>7510.42</v>
      </c>
      <c r="EJ14" s="25">
        <v>7510.48</v>
      </c>
      <c r="EK14" s="25">
        <v>7510.54</v>
      </c>
      <c r="EL14" s="25">
        <v>7510.59</v>
      </c>
      <c r="EM14" s="25">
        <v>7510.65</v>
      </c>
      <c r="EN14" s="25">
        <v>7510.71</v>
      </c>
      <c r="EO14" s="25">
        <v>7510.82</v>
      </c>
      <c r="EP14" s="25">
        <v>7510.87</v>
      </c>
      <c r="EQ14" s="25">
        <v>7510.93</v>
      </c>
      <c r="ER14" s="25">
        <v>7510.99</v>
      </c>
      <c r="ES14" s="25">
        <v>7511.04</v>
      </c>
      <c r="ET14" s="25">
        <v>7511.1</v>
      </c>
      <c r="EU14" s="25">
        <v>7511.15</v>
      </c>
      <c r="EV14" s="25">
        <v>7511.21</v>
      </c>
      <c r="EW14" s="25">
        <v>7511.27</v>
      </c>
      <c r="EX14" s="25">
        <v>7511.33</v>
      </c>
      <c r="EY14" s="25">
        <v>7511.38</v>
      </c>
      <c r="EZ14" s="25">
        <v>7511.44</v>
      </c>
      <c r="FA14" s="25">
        <v>7511.5</v>
      </c>
      <c r="FB14" s="25">
        <v>7511.55</v>
      </c>
      <c r="FC14" s="25">
        <v>7511.61</v>
      </c>
      <c r="FD14" s="25">
        <v>7511.67</v>
      </c>
      <c r="FE14" s="25">
        <v>7511.72</v>
      </c>
      <c r="FF14" s="25">
        <v>7511.78</v>
      </c>
      <c r="FG14" s="25">
        <v>7511.83</v>
      </c>
      <c r="FH14" s="25">
        <v>7511.89</v>
      </c>
      <c r="FI14" s="25">
        <v>7511.95</v>
      </c>
      <c r="FJ14" s="25">
        <v>7512</v>
      </c>
      <c r="FK14" s="25">
        <v>7512.12</v>
      </c>
      <c r="FL14" s="25">
        <v>7512.17</v>
      </c>
      <c r="FM14" s="25">
        <v>7512.23</v>
      </c>
      <c r="FN14" s="25">
        <v>7512.29</v>
      </c>
      <c r="FO14" s="25"/>
      <c r="FP14" s="25">
        <v>7512.34</v>
      </c>
      <c r="FQ14" s="25">
        <v>7512.4</v>
      </c>
      <c r="FR14" s="25">
        <v>7512.45</v>
      </c>
      <c r="FS14" s="25">
        <v>7512.51</v>
      </c>
      <c r="FT14" s="25">
        <v>7512.57</v>
      </c>
      <c r="FU14" s="25">
        <v>7512.62</v>
      </c>
      <c r="FV14" s="25">
        <v>7512.68</v>
      </c>
      <c r="FW14" s="25">
        <v>7512.74</v>
      </c>
      <c r="FX14" s="25">
        <v>7512.79</v>
      </c>
      <c r="FY14" s="25">
        <v>7512.85</v>
      </c>
      <c r="FZ14" s="25">
        <v>7512.91</v>
      </c>
      <c r="GA14" s="25"/>
      <c r="GB14" s="25">
        <v>7512.96</v>
      </c>
      <c r="GC14" s="25">
        <v>7513.02</v>
      </c>
      <c r="GD14" s="25">
        <v>7513.07</v>
      </c>
      <c r="GE14" s="25">
        <v>7513.07</v>
      </c>
      <c r="GF14" s="25">
        <v>7513.07</v>
      </c>
      <c r="GG14" s="25">
        <v>7513.24</v>
      </c>
      <c r="GH14" s="16"/>
    </row>
    <row r="15" spans="1:190" ht="20" x14ac:dyDescent="0.4">
      <c r="A15" s="24" t="s">
        <v>14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>
        <v>240007.89</v>
      </c>
      <c r="AH15" s="25">
        <v>140037.48000000001</v>
      </c>
      <c r="AI15" s="25">
        <v>140055.32</v>
      </c>
      <c r="AJ15" s="25">
        <v>140072.59</v>
      </c>
      <c r="AK15" s="25">
        <v>140090.44</v>
      </c>
      <c r="AL15" s="25">
        <v>140128.29</v>
      </c>
      <c r="AM15" s="25">
        <v>140108.29</v>
      </c>
      <c r="AN15" s="25">
        <v>140142.26</v>
      </c>
      <c r="AO15" s="25">
        <v>140159.54</v>
      </c>
      <c r="AP15" s="25">
        <v>140177.4</v>
      </c>
      <c r="AQ15" s="25">
        <v>140194.68</v>
      </c>
      <c r="AR15" s="25">
        <v>140212.54</v>
      </c>
      <c r="AS15" s="25">
        <v>140230.39999999999</v>
      </c>
      <c r="AT15" s="25">
        <v>140247.69</v>
      </c>
      <c r="AU15" s="25">
        <v>140265.56</v>
      </c>
      <c r="AV15" s="25">
        <v>140282.85</v>
      </c>
      <c r="AW15" s="25">
        <v>140300.72</v>
      </c>
      <c r="AX15" s="25">
        <v>140336.46</v>
      </c>
      <c r="AY15" s="25">
        <v>140352.60999999999</v>
      </c>
      <c r="AZ15" s="25">
        <v>140370.49</v>
      </c>
      <c r="BA15" s="25">
        <v>140369.92000000001</v>
      </c>
      <c r="BB15" s="25">
        <v>140387.6</v>
      </c>
      <c r="BC15" s="25">
        <v>140405.10999999999</v>
      </c>
      <c r="BD15" s="25">
        <v>140423</v>
      </c>
      <c r="BE15" s="25">
        <v>140440.89000000001</v>
      </c>
      <c r="BF15" s="25">
        <v>140458.21</v>
      </c>
      <c r="BG15" s="26"/>
      <c r="BH15" s="25">
        <v>140476.10999999999</v>
      </c>
      <c r="BI15" s="25">
        <v>140493.43</v>
      </c>
      <c r="BJ15" s="25">
        <v>140511.32999999999</v>
      </c>
      <c r="BK15" s="25">
        <v>140529.18</v>
      </c>
      <c r="BL15" s="25">
        <v>140545.88</v>
      </c>
      <c r="BM15" s="25">
        <v>140563.74</v>
      </c>
      <c r="BN15" s="25">
        <v>140581.01999999999</v>
      </c>
      <c r="BO15" s="25">
        <v>140598.88</v>
      </c>
      <c r="BP15" s="25">
        <v>140616.17000000001</v>
      </c>
      <c r="BQ15" s="25">
        <v>140634.04</v>
      </c>
      <c r="BR15" s="25">
        <v>140648.64000000001</v>
      </c>
      <c r="BS15" s="25">
        <v>140660.17000000001</v>
      </c>
      <c r="BT15" s="25">
        <v>140672.07999999999</v>
      </c>
      <c r="BU15" s="25">
        <v>140680.54</v>
      </c>
      <c r="BV15" s="25">
        <v>140686.5</v>
      </c>
      <c r="BW15" s="25">
        <v>140692.47</v>
      </c>
      <c r="BX15" s="25">
        <v>140697.87</v>
      </c>
      <c r="BY15" s="25">
        <v>140703.84</v>
      </c>
      <c r="BZ15" s="25">
        <v>140709.62</v>
      </c>
      <c r="CA15" s="25">
        <v>140715.6</v>
      </c>
      <c r="CB15" s="25">
        <v>140721.38</v>
      </c>
      <c r="CC15" s="25">
        <v>140727.35999999999</v>
      </c>
      <c r="CD15" s="25">
        <v>140733.34</v>
      </c>
      <c r="CE15" s="25">
        <v>140739.12</v>
      </c>
      <c r="CF15" s="25">
        <v>140748.01</v>
      </c>
      <c r="CG15" s="25">
        <v>140750.88</v>
      </c>
      <c r="CH15" s="25">
        <v>140752.69</v>
      </c>
      <c r="CI15" s="25">
        <v>140753.89000000001</v>
      </c>
      <c r="CJ15" s="25">
        <v>140754.97</v>
      </c>
      <c r="CK15" s="25">
        <v>140756.17000000001</v>
      </c>
      <c r="CL15" s="25">
        <v>140757.32999999999</v>
      </c>
      <c r="CM15" s="25">
        <v>140758.53</v>
      </c>
      <c r="CN15" s="25">
        <v>140759.69</v>
      </c>
      <c r="CO15" s="25">
        <v>140760.89000000001</v>
      </c>
      <c r="CP15" s="25">
        <v>140762.09</v>
      </c>
      <c r="CQ15" s="25">
        <v>140763.25</v>
      </c>
      <c r="CR15" s="25">
        <v>140764.45000000001</v>
      </c>
      <c r="CS15" s="25">
        <v>140765.60999999999</v>
      </c>
      <c r="CT15" s="25">
        <v>140766.81</v>
      </c>
      <c r="CU15" s="25">
        <v>140768.01</v>
      </c>
      <c r="CV15" s="25">
        <v>140769.09</v>
      </c>
      <c r="CW15" s="25">
        <v>140770.29</v>
      </c>
      <c r="CX15" s="25">
        <v>140771.45000000001</v>
      </c>
      <c r="CY15" s="25">
        <v>140772.65</v>
      </c>
      <c r="CZ15" s="25">
        <v>140773.85999999999</v>
      </c>
      <c r="DA15" s="25">
        <v>5000.8599999999997</v>
      </c>
      <c r="DB15" s="25">
        <v>5000.8999999999996</v>
      </c>
      <c r="DC15" s="25">
        <v>5000.9399999999996</v>
      </c>
      <c r="DD15" s="25">
        <v>5000.9799999999996</v>
      </c>
      <c r="DE15" s="25">
        <v>5001.0200000000004</v>
      </c>
      <c r="DF15" s="25">
        <v>5001.0600000000004</v>
      </c>
      <c r="DG15" s="25">
        <v>5001.1000000000004</v>
      </c>
      <c r="DH15" s="25">
        <v>5001.1400000000003</v>
      </c>
      <c r="DI15" s="25">
        <v>5001.18</v>
      </c>
      <c r="DJ15" s="25">
        <v>5001.22</v>
      </c>
      <c r="DK15" s="25">
        <v>5001.26</v>
      </c>
      <c r="DL15" s="25">
        <v>5001.3</v>
      </c>
      <c r="DM15" s="25">
        <v>5001.34</v>
      </c>
      <c r="DN15" s="25">
        <v>5001.38</v>
      </c>
      <c r="DO15" s="25">
        <v>5001.42</v>
      </c>
      <c r="DP15" s="25">
        <v>5001.46</v>
      </c>
      <c r="DQ15" s="26"/>
      <c r="DR15" s="25">
        <v>5001.5</v>
      </c>
      <c r="DS15" s="25">
        <v>205002.03</v>
      </c>
      <c r="DT15" s="25">
        <v>205003.77</v>
      </c>
      <c r="DU15" s="25">
        <v>205005.34</v>
      </c>
      <c r="DV15" s="25">
        <v>205007.08</v>
      </c>
      <c r="DW15" s="25">
        <v>205008.76</v>
      </c>
      <c r="DX15" s="25">
        <v>205010.5</v>
      </c>
      <c r="DY15" s="25">
        <v>205012.18</v>
      </c>
      <c r="DZ15" s="25">
        <v>205013.92</v>
      </c>
      <c r="EA15" s="25">
        <v>205015.66</v>
      </c>
      <c r="EB15" s="25">
        <v>205017.34</v>
      </c>
      <c r="EC15" s="25">
        <v>205019.08</v>
      </c>
      <c r="ED15" s="25">
        <v>205020.76</v>
      </c>
      <c r="EE15" s="25">
        <v>205022.5</v>
      </c>
      <c r="EF15" s="25">
        <v>205024.24</v>
      </c>
      <c r="EG15" s="25">
        <v>205025.81</v>
      </c>
      <c r="EH15" s="25">
        <v>205027.55</v>
      </c>
      <c r="EI15" s="25">
        <v>205029.24</v>
      </c>
      <c r="EJ15" s="25">
        <v>205030.98</v>
      </c>
      <c r="EK15" s="25">
        <v>205032.67</v>
      </c>
      <c r="EL15" s="25">
        <v>205034.41</v>
      </c>
      <c r="EM15" s="25">
        <v>205036.15</v>
      </c>
      <c r="EN15" s="25">
        <v>205037.84</v>
      </c>
      <c r="EO15" s="25">
        <v>205039.58</v>
      </c>
      <c r="EP15" s="25">
        <v>205039.58</v>
      </c>
      <c r="EQ15" s="25">
        <v>205043.01</v>
      </c>
      <c r="ER15" s="25">
        <v>205043.01</v>
      </c>
      <c r="ES15" s="25">
        <v>205046.32</v>
      </c>
      <c r="ET15" s="25">
        <v>205048.06</v>
      </c>
      <c r="EU15" s="25">
        <v>205049.75</v>
      </c>
      <c r="EV15" s="25">
        <v>205051.49</v>
      </c>
      <c r="EW15" s="25">
        <v>205053.18</v>
      </c>
      <c r="EX15" s="25">
        <v>205054.92</v>
      </c>
      <c r="EY15" s="25">
        <v>205056.66</v>
      </c>
      <c r="EZ15" s="25">
        <v>205058.35</v>
      </c>
      <c r="FA15" s="25">
        <v>205060.09</v>
      </c>
      <c r="FB15" s="25">
        <v>205061.78</v>
      </c>
      <c r="FC15" s="25">
        <v>205063.52</v>
      </c>
      <c r="FD15" s="25">
        <v>205065.26</v>
      </c>
      <c r="FE15" s="25">
        <v>205066.88</v>
      </c>
      <c r="FF15" s="25">
        <v>205068.62</v>
      </c>
      <c r="FG15" s="25">
        <v>205070.3</v>
      </c>
      <c r="FH15" s="25">
        <v>205072.04</v>
      </c>
      <c r="FI15" s="25">
        <v>205073.72</v>
      </c>
      <c r="FJ15" s="25">
        <v>205075.46</v>
      </c>
      <c r="FK15" s="25">
        <v>205078.88</v>
      </c>
      <c r="FL15" s="25">
        <v>205080.62</v>
      </c>
      <c r="FM15" s="25">
        <v>205080.62</v>
      </c>
      <c r="FN15" s="25">
        <v>205084.04</v>
      </c>
      <c r="FO15" s="25"/>
      <c r="FP15" s="25">
        <f>1.74+205084.04</f>
        <v>205085.78</v>
      </c>
      <c r="FQ15" s="25">
        <v>205087.35</v>
      </c>
      <c r="FR15" s="25">
        <v>205089.09</v>
      </c>
      <c r="FS15" s="25">
        <v>205090.78</v>
      </c>
      <c r="FT15" s="25">
        <v>205092.52</v>
      </c>
      <c r="FU15" s="25">
        <v>205094.21</v>
      </c>
      <c r="FV15" s="25">
        <v>205095.95</v>
      </c>
      <c r="FW15" s="25">
        <v>205097.69</v>
      </c>
      <c r="FX15" s="25">
        <v>205099.38</v>
      </c>
      <c r="FY15" s="25">
        <v>205101.12</v>
      </c>
      <c r="FZ15" s="25">
        <v>205102.81</v>
      </c>
      <c r="GA15" s="25"/>
      <c r="GB15" s="25">
        <v>205104.55</v>
      </c>
      <c r="GC15" s="25">
        <v>205106.29</v>
      </c>
      <c r="GD15" s="25">
        <v>205107.86</v>
      </c>
      <c r="GE15" s="25">
        <v>205109.6</v>
      </c>
      <c r="GF15" s="25">
        <v>205109.6</v>
      </c>
      <c r="GG15" s="25">
        <v>205113.03</v>
      </c>
      <c r="GH15" s="16"/>
    </row>
    <row r="16" spans="1:190" ht="20" x14ac:dyDescent="0.4">
      <c r="A16" s="24" t="s">
        <v>15</v>
      </c>
      <c r="B16" s="25">
        <v>311721.2</v>
      </c>
      <c r="C16" s="25">
        <v>324216.93</v>
      </c>
      <c r="D16" s="25">
        <v>320876.26</v>
      </c>
      <c r="E16" s="25">
        <v>331998.2</v>
      </c>
      <c r="F16" s="25">
        <v>335705.91</v>
      </c>
      <c r="G16" s="25">
        <v>383645.31</v>
      </c>
      <c r="H16" s="25">
        <v>707849.06</v>
      </c>
      <c r="I16" s="25">
        <v>622729.12</v>
      </c>
      <c r="J16" s="25">
        <v>628051.25</v>
      </c>
      <c r="K16" s="25">
        <v>637582.73</v>
      </c>
      <c r="L16" s="25">
        <v>644907.24</v>
      </c>
      <c r="M16" s="25">
        <v>650359.36</v>
      </c>
      <c r="N16" s="25">
        <v>654981.11</v>
      </c>
      <c r="O16" s="25">
        <v>658576.96</v>
      </c>
      <c r="P16" s="25">
        <v>663746.31999999995</v>
      </c>
      <c r="Q16" s="25">
        <v>651431.92000000004</v>
      </c>
      <c r="R16" s="25">
        <v>108069.8</v>
      </c>
      <c r="S16" s="25">
        <v>108552.41</v>
      </c>
      <c r="T16" s="25">
        <v>108581.87</v>
      </c>
      <c r="U16" s="25">
        <v>3625.45</v>
      </c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>
        <v>0</v>
      </c>
      <c r="AK16" s="25">
        <v>0</v>
      </c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6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6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16"/>
    </row>
    <row r="17" spans="1:190" ht="20" x14ac:dyDescent="0.4">
      <c r="A17" s="24" t="s">
        <v>16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6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>
        <v>25000</v>
      </c>
      <c r="CF17" s="25">
        <v>25001.1</v>
      </c>
      <c r="CG17" s="25">
        <v>25003.22</v>
      </c>
      <c r="CH17" s="25">
        <v>25005.27</v>
      </c>
      <c r="CI17" s="25">
        <v>25007.54</v>
      </c>
      <c r="CJ17" s="25">
        <v>25009.45</v>
      </c>
      <c r="CK17" s="25">
        <v>25011.439999999999</v>
      </c>
      <c r="CL17" s="25">
        <v>25014.01</v>
      </c>
      <c r="CM17" s="25">
        <v>25015.69</v>
      </c>
      <c r="CN17" s="25">
        <v>25017.68</v>
      </c>
      <c r="CO17" s="25">
        <v>25019.8</v>
      </c>
      <c r="CP17" s="25">
        <v>25022</v>
      </c>
      <c r="CQ17" s="25">
        <v>25023.98</v>
      </c>
      <c r="CR17" s="25">
        <v>25026.25</v>
      </c>
      <c r="CS17" s="25">
        <v>25028.17</v>
      </c>
      <c r="CT17" s="25">
        <v>25030.29</v>
      </c>
      <c r="CU17" s="25">
        <v>25032.49</v>
      </c>
      <c r="CV17" s="25">
        <v>25034.41</v>
      </c>
      <c r="CW17" s="25">
        <v>25036.46</v>
      </c>
      <c r="CX17" s="25">
        <v>25038.52</v>
      </c>
      <c r="CY17" s="25">
        <v>25040.65</v>
      </c>
      <c r="CZ17" s="25">
        <v>25042.799999999999</v>
      </c>
      <c r="DA17" s="25">
        <v>25044.97</v>
      </c>
      <c r="DB17" s="25">
        <v>25046.959999999999</v>
      </c>
      <c r="DC17" s="25">
        <v>25049.02</v>
      </c>
      <c r="DD17" s="25">
        <v>25051.22</v>
      </c>
      <c r="DE17" s="25">
        <v>25053.21</v>
      </c>
      <c r="DF17" s="25">
        <v>25055.34</v>
      </c>
      <c r="DG17" s="25">
        <v>25057.46</v>
      </c>
      <c r="DH17" s="25">
        <v>25059.439999999999</v>
      </c>
      <c r="DI17" s="25">
        <v>25061.57</v>
      </c>
      <c r="DJ17" s="25">
        <v>25063.69</v>
      </c>
      <c r="DK17" s="25">
        <v>25065.74</v>
      </c>
      <c r="DL17" s="25">
        <v>25067.8</v>
      </c>
      <c r="DM17" s="25">
        <v>25069.919999999998</v>
      </c>
      <c r="DN17" s="25">
        <v>25071.84</v>
      </c>
      <c r="DO17" s="25">
        <v>25072.04</v>
      </c>
      <c r="DP17" s="25">
        <v>25073.07</v>
      </c>
      <c r="DQ17" s="26"/>
      <c r="DR17" s="25">
        <v>25074.13</v>
      </c>
      <c r="DS17" s="25">
        <v>25075.16</v>
      </c>
      <c r="DT17" s="25">
        <v>25076.09</v>
      </c>
      <c r="DU17" s="25">
        <v>25077.19</v>
      </c>
      <c r="DV17" s="25">
        <v>25078.15</v>
      </c>
      <c r="DW17" s="25">
        <v>25079.21</v>
      </c>
      <c r="DX17" s="25">
        <v>25080.17</v>
      </c>
      <c r="DY17" s="25">
        <v>25081.3</v>
      </c>
      <c r="DZ17" s="25">
        <v>25082.31</v>
      </c>
      <c r="EA17" s="25">
        <v>25083.4</v>
      </c>
      <c r="EB17" s="25">
        <v>25085.47</v>
      </c>
      <c r="EC17" s="25">
        <v>25085.47</v>
      </c>
      <c r="ED17" s="25">
        <v>25086.57</v>
      </c>
      <c r="EE17" s="25">
        <v>25087.599999999999</v>
      </c>
      <c r="EF17" s="25">
        <v>25088.6</v>
      </c>
      <c r="EG17" s="25">
        <v>25099.73</v>
      </c>
      <c r="EH17" s="25">
        <v>25100.69</v>
      </c>
      <c r="EI17" s="25">
        <v>25101.72</v>
      </c>
      <c r="EJ17" s="25">
        <v>25102.79</v>
      </c>
      <c r="EK17" s="25">
        <v>25103.86</v>
      </c>
      <c r="EL17" s="25" t="s">
        <v>17</v>
      </c>
      <c r="EM17" s="25">
        <v>25105.96</v>
      </c>
      <c r="EN17" s="25">
        <v>25107.03</v>
      </c>
      <c r="EO17" s="25">
        <v>25107.99</v>
      </c>
      <c r="EP17" s="25">
        <v>25109.13</v>
      </c>
      <c r="EQ17" s="25">
        <v>25110.16</v>
      </c>
      <c r="ER17" s="25">
        <v>25111.23</v>
      </c>
      <c r="ES17" s="25">
        <v>25107.3</v>
      </c>
      <c r="ET17" s="25">
        <v>25103.26</v>
      </c>
      <c r="EU17" s="25">
        <v>25099.26</v>
      </c>
      <c r="EV17" s="25">
        <v>25095.360000000001</v>
      </c>
      <c r="EW17" s="25">
        <v>25096.43</v>
      </c>
      <c r="EX17" s="25">
        <v>25102.39</v>
      </c>
      <c r="EY17" s="25">
        <v>25103.52</v>
      </c>
      <c r="EZ17" s="25">
        <v>25104.55</v>
      </c>
      <c r="FA17" s="25">
        <v>25105.62</v>
      </c>
      <c r="FB17" s="25">
        <v>25106.69</v>
      </c>
      <c r="FC17" s="25">
        <v>25108.79</v>
      </c>
      <c r="FD17" s="25">
        <v>25109.86</v>
      </c>
      <c r="FE17" s="25">
        <v>25110.82</v>
      </c>
      <c r="FF17" s="25">
        <v>25111.919999999998</v>
      </c>
      <c r="FG17" s="25">
        <v>25112.95</v>
      </c>
      <c r="FH17" s="25">
        <v>25113.95</v>
      </c>
      <c r="FI17" s="25">
        <v>25115.05</v>
      </c>
      <c r="FJ17" s="25">
        <v>25116.12</v>
      </c>
      <c r="FK17" s="25">
        <v>25118.22</v>
      </c>
      <c r="FL17" s="25">
        <v>25119.25</v>
      </c>
      <c r="FM17" s="25">
        <v>25120.32</v>
      </c>
      <c r="FN17" s="25">
        <v>25121.39</v>
      </c>
      <c r="FO17" s="25">
        <f>SUM(FN10:FN17)</f>
        <v>495714.54000000004</v>
      </c>
      <c r="FP17" s="25">
        <v>25122.39</v>
      </c>
      <c r="FQ17" s="25">
        <v>25123.35</v>
      </c>
      <c r="FR17" s="25">
        <v>25124.49</v>
      </c>
      <c r="FS17" s="25">
        <v>25120.52</v>
      </c>
      <c r="FT17" s="25">
        <v>25126.48</v>
      </c>
      <c r="FU17" s="25">
        <v>25127.62</v>
      </c>
      <c r="FV17" s="25">
        <v>25128.65</v>
      </c>
      <c r="FW17" s="25">
        <v>25129.75</v>
      </c>
      <c r="FX17" s="25">
        <v>25130.78</v>
      </c>
      <c r="FY17" s="25">
        <v>25131.78</v>
      </c>
      <c r="FZ17" s="25">
        <v>25132.880000000001</v>
      </c>
      <c r="GA17" s="25">
        <f>SUM(GB10:GB17)</f>
        <v>524089.55</v>
      </c>
      <c r="GB17" s="25">
        <v>25132.880000000001</v>
      </c>
      <c r="GC17" s="25">
        <v>25135.02</v>
      </c>
      <c r="GD17" s="25">
        <v>25135.98</v>
      </c>
      <c r="GE17" s="25">
        <v>25137.05</v>
      </c>
      <c r="GF17" s="25">
        <v>25137.05</v>
      </c>
      <c r="GG17" s="25">
        <v>25140.11</v>
      </c>
      <c r="GH17" s="27">
        <f>SUM(GG10:GG17)</f>
        <v>534216.32999999996</v>
      </c>
    </row>
    <row r="18" spans="1:190" ht="20" hidden="1" x14ac:dyDescent="0.4">
      <c r="A18" s="21" t="s">
        <v>18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>
        <v>974.49</v>
      </c>
      <c r="CB18" s="23">
        <v>974.49</v>
      </c>
      <c r="CC18" s="23">
        <v>572.88</v>
      </c>
      <c r="CD18" s="23">
        <v>160.08000000000001</v>
      </c>
      <c r="CE18" s="23">
        <v>252.16</v>
      </c>
      <c r="CF18" s="23">
        <v>450</v>
      </c>
      <c r="CG18" s="23">
        <v>623</v>
      </c>
      <c r="CH18" s="23">
        <v>773.43</v>
      </c>
      <c r="CI18" s="23">
        <v>371.76</v>
      </c>
      <c r="CJ18" s="23">
        <v>691.26</v>
      </c>
      <c r="CK18" s="23">
        <v>579.4</v>
      </c>
      <c r="CL18" s="23">
        <v>390.2</v>
      </c>
      <c r="CM18" s="23">
        <v>414.2</v>
      </c>
      <c r="CN18" s="23">
        <v>463.15</v>
      </c>
      <c r="CO18" s="23">
        <v>1798.49</v>
      </c>
      <c r="CP18" s="23">
        <v>1353.24</v>
      </c>
      <c r="CQ18" s="23">
        <v>1599.23</v>
      </c>
      <c r="CR18" s="23">
        <v>595.5</v>
      </c>
      <c r="CS18" s="23">
        <v>7.03</v>
      </c>
      <c r="CT18" s="23">
        <v>541.94000000000005</v>
      </c>
      <c r="CU18" s="23">
        <v>215.62</v>
      </c>
      <c r="CV18" s="23">
        <v>244.39</v>
      </c>
      <c r="CW18" s="23">
        <v>289.39</v>
      </c>
      <c r="CX18" s="23">
        <v>1078.56</v>
      </c>
      <c r="CY18" s="23">
        <v>45.21</v>
      </c>
      <c r="CZ18" s="23">
        <v>212.7</v>
      </c>
      <c r="DA18" s="23">
        <v>43.46</v>
      </c>
      <c r="DB18" s="23">
        <v>118.7</v>
      </c>
      <c r="DC18" s="23">
        <v>380.79</v>
      </c>
      <c r="DD18" s="23">
        <v>5.22</v>
      </c>
      <c r="DE18" s="23">
        <v>8.4</v>
      </c>
      <c r="DF18" s="23">
        <v>52.57</v>
      </c>
      <c r="DG18" s="23">
        <v>445</v>
      </c>
      <c r="DH18" s="23">
        <v>51.97</v>
      </c>
      <c r="DI18" s="23">
        <v>134.16</v>
      </c>
      <c r="DJ18" s="23">
        <v>173.48</v>
      </c>
      <c r="DK18" s="23">
        <v>386.09</v>
      </c>
      <c r="DL18" s="23">
        <v>132.78</v>
      </c>
      <c r="DM18" s="23">
        <v>91.46</v>
      </c>
      <c r="DN18" s="23">
        <v>145.41999999999999</v>
      </c>
      <c r="DO18" s="23">
        <v>4.3099999999999996</v>
      </c>
      <c r="DP18" s="23">
        <v>260.85000000000002</v>
      </c>
      <c r="DR18" s="23">
        <v>449.45</v>
      </c>
      <c r="DS18" s="23">
        <v>513.64</v>
      </c>
      <c r="DT18" s="23">
        <v>360.2</v>
      </c>
      <c r="DU18" s="23">
        <v>2.7</v>
      </c>
      <c r="DV18" s="23">
        <v>457.07</v>
      </c>
      <c r="DW18" s="23">
        <v>1049.24</v>
      </c>
      <c r="DX18" s="23">
        <v>1258.9100000000001</v>
      </c>
      <c r="DY18" s="23">
        <v>12.88</v>
      </c>
      <c r="DZ18" s="23">
        <v>124.98</v>
      </c>
      <c r="EA18" s="23">
        <v>969.07</v>
      </c>
      <c r="EB18" s="23">
        <v>315.54000000000002</v>
      </c>
      <c r="EC18" s="23">
        <v>80.92</v>
      </c>
      <c r="ED18" s="23">
        <v>907.98</v>
      </c>
      <c r="EE18" s="23">
        <v>907.98</v>
      </c>
      <c r="EF18" s="23">
        <v>63.81</v>
      </c>
      <c r="EG18" s="23">
        <v>493.01</v>
      </c>
      <c r="EH18" s="23">
        <v>903.86</v>
      </c>
      <c r="EI18" s="23">
        <v>1372.36</v>
      </c>
      <c r="EJ18" s="23">
        <v>67.260000000000005</v>
      </c>
      <c r="EK18" s="23">
        <v>67.260000000000005</v>
      </c>
      <c r="EL18" s="23">
        <v>174.1</v>
      </c>
      <c r="EM18" s="23">
        <v>453.18</v>
      </c>
      <c r="EN18" s="23">
        <v>823.8</v>
      </c>
      <c r="EO18" s="23">
        <v>116.14</v>
      </c>
      <c r="EP18" s="23">
        <v>12.35</v>
      </c>
      <c r="EQ18" s="23">
        <v>452.16</v>
      </c>
      <c r="ER18" s="23">
        <v>868.54</v>
      </c>
      <c r="ES18" s="23">
        <v>1008.43</v>
      </c>
      <c r="ET18" s="23">
        <v>12.42</v>
      </c>
      <c r="EU18" s="23">
        <v>24.96</v>
      </c>
      <c r="EV18" s="23">
        <v>437.42</v>
      </c>
      <c r="EW18" s="23">
        <v>508.79</v>
      </c>
      <c r="EX18" s="23">
        <v>561.22</v>
      </c>
      <c r="EY18" s="23">
        <v>1.22</v>
      </c>
      <c r="EZ18" s="23">
        <v>1.22</v>
      </c>
      <c r="FA18" s="23">
        <v>1.22</v>
      </c>
      <c r="FB18" s="23">
        <v>0</v>
      </c>
      <c r="FC18" s="23">
        <v>0</v>
      </c>
      <c r="FD18" s="23">
        <v>0</v>
      </c>
      <c r="FE18" s="23">
        <v>0</v>
      </c>
      <c r="FF18" s="23">
        <v>0</v>
      </c>
      <c r="FG18" s="23">
        <v>0</v>
      </c>
      <c r="FH18" s="23">
        <v>0</v>
      </c>
      <c r="FI18" s="23">
        <v>0</v>
      </c>
      <c r="FJ18" s="23">
        <v>0</v>
      </c>
      <c r="FK18" s="23">
        <v>0</v>
      </c>
      <c r="FL18" s="23">
        <v>0</v>
      </c>
      <c r="FM18" s="23">
        <v>0</v>
      </c>
      <c r="FN18" s="23">
        <v>0</v>
      </c>
      <c r="FO18" s="23"/>
      <c r="FP18" s="23">
        <v>0</v>
      </c>
      <c r="FQ18" s="23">
        <v>0</v>
      </c>
      <c r="FR18" s="23">
        <v>0</v>
      </c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16"/>
    </row>
    <row r="19" spans="1:190" ht="20" hidden="1" x14ac:dyDescent="0.4">
      <c r="A19" s="21" t="s">
        <v>19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>
        <v>33880</v>
      </c>
      <c r="AS19" s="22">
        <v>31696.83</v>
      </c>
      <c r="AT19" s="22">
        <v>23742.41</v>
      </c>
      <c r="AU19" s="22">
        <v>22604.6</v>
      </c>
      <c r="AV19" s="22">
        <v>11567.77</v>
      </c>
      <c r="AW19" s="23">
        <v>25980.03</v>
      </c>
      <c r="AX19" s="23">
        <v>19658.63</v>
      </c>
      <c r="AY19" s="23">
        <v>37130</v>
      </c>
      <c r="AZ19" s="23">
        <v>36144.15</v>
      </c>
      <c r="BA19" s="23">
        <v>23845.25</v>
      </c>
      <c r="BB19" s="23">
        <v>25909.15</v>
      </c>
      <c r="BC19" s="23">
        <v>33514.949999999997</v>
      </c>
      <c r="BD19" s="23">
        <v>50595.19</v>
      </c>
      <c r="BE19" s="23">
        <v>44971.49</v>
      </c>
      <c r="BF19" s="23">
        <v>45847.33</v>
      </c>
      <c r="BH19" s="23">
        <v>27283.26</v>
      </c>
      <c r="BI19" s="23">
        <v>23968.26</v>
      </c>
      <c r="BJ19" s="23">
        <v>42396</v>
      </c>
      <c r="BK19" s="23">
        <v>31571.93</v>
      </c>
      <c r="BL19" s="23">
        <v>23764.62</v>
      </c>
      <c r="BM19" s="23">
        <v>27374.23</v>
      </c>
      <c r="BN19" s="23">
        <v>42826.65</v>
      </c>
      <c r="BO19" s="23">
        <v>39542.519999999997</v>
      </c>
      <c r="BP19" s="23">
        <v>26861.09</v>
      </c>
      <c r="BQ19" s="23">
        <v>59238.28</v>
      </c>
      <c r="BR19" s="23">
        <f>59238.28-57490</f>
        <v>1748.2799999999988</v>
      </c>
      <c r="BS19" s="23">
        <f>59238.28-57490</f>
        <v>1748.2799999999988</v>
      </c>
      <c r="BT19" s="23">
        <v>1973</v>
      </c>
      <c r="BU19" s="23">
        <v>1973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0</v>
      </c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16"/>
    </row>
    <row r="20" spans="1:190" ht="20" x14ac:dyDescent="0.4">
      <c r="A20" s="28" t="s">
        <v>20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>
        <v>52077.83</v>
      </c>
      <c r="AH20" s="29">
        <v>52077.83</v>
      </c>
      <c r="AI20" s="29">
        <v>52077.83</v>
      </c>
      <c r="AJ20" s="29">
        <v>52077.83</v>
      </c>
      <c r="AK20" s="29">
        <v>52077.83</v>
      </c>
      <c r="AL20" s="29">
        <v>52077.83</v>
      </c>
      <c r="AM20" s="29">
        <v>52077.83</v>
      </c>
      <c r="AN20" s="29">
        <v>4077.83</v>
      </c>
      <c r="AO20" s="29">
        <v>68222.36</v>
      </c>
      <c r="AP20" s="29">
        <v>66410.94</v>
      </c>
      <c r="AQ20" s="29">
        <v>19400.02</v>
      </c>
      <c r="AR20" s="29">
        <v>17910.29</v>
      </c>
      <c r="AS20" s="29">
        <f>-8577.09</f>
        <v>-8577.09</v>
      </c>
      <c r="AT20" s="29">
        <v>-8987.15</v>
      </c>
      <c r="AU20" s="29">
        <v>67511.38</v>
      </c>
      <c r="AV20" s="29">
        <v>125633.12</v>
      </c>
      <c r="AW20" s="29">
        <v>125719.25</v>
      </c>
      <c r="AX20" s="29">
        <v>150850.84</v>
      </c>
      <c r="AY20" s="29">
        <v>116035.91</v>
      </c>
      <c r="AZ20" s="29">
        <v>96935.01</v>
      </c>
      <c r="BA20" s="29">
        <v>76204.5</v>
      </c>
      <c r="BB20" s="29">
        <v>55674.3</v>
      </c>
      <c r="BC20" s="29">
        <v>32696.22</v>
      </c>
      <c r="BD20" s="29">
        <v>7284.91</v>
      </c>
      <c r="BE20" s="29">
        <v>50206.43</v>
      </c>
      <c r="BF20" s="29">
        <v>40852.080000000002</v>
      </c>
      <c r="BG20" s="30"/>
      <c r="BH20" s="29">
        <v>83309.2</v>
      </c>
      <c r="BI20" s="29">
        <v>175903.78</v>
      </c>
      <c r="BJ20" s="29">
        <v>128909.41</v>
      </c>
      <c r="BK20" s="29">
        <v>148615.57</v>
      </c>
      <c r="BL20" s="29">
        <v>62597.05</v>
      </c>
      <c r="BM20" s="29">
        <v>14713.2</v>
      </c>
      <c r="BN20" s="29">
        <v>66480.78</v>
      </c>
      <c r="BO20" s="29">
        <v>87053.69</v>
      </c>
      <c r="BP20" s="29">
        <v>6242.13</v>
      </c>
      <c r="BQ20" s="29">
        <v>55935.89</v>
      </c>
      <c r="BR20" s="29">
        <v>44930.75</v>
      </c>
      <c r="BS20" s="29">
        <v>92316.479999999996</v>
      </c>
      <c r="BT20" s="29">
        <v>240654.52</v>
      </c>
      <c r="BU20" s="29">
        <v>248281.24</v>
      </c>
      <c r="BV20" s="29">
        <v>242146.57</v>
      </c>
      <c r="BW20" s="29">
        <v>237803.8</v>
      </c>
      <c r="BX20" s="29">
        <v>260799.3</v>
      </c>
      <c r="BY20" s="29">
        <v>258716</v>
      </c>
      <c r="BZ20" s="29">
        <v>254054.3</v>
      </c>
      <c r="CA20" s="29">
        <v>265994.02</v>
      </c>
      <c r="CB20" s="29">
        <v>253616.65</v>
      </c>
      <c r="CC20" s="29">
        <v>240671.55</v>
      </c>
      <c r="CD20" s="29">
        <v>240892.44</v>
      </c>
      <c r="CE20" s="29">
        <v>185738.92</v>
      </c>
      <c r="CF20" s="29">
        <v>318776.31</v>
      </c>
      <c r="CG20" s="29">
        <v>325293.23</v>
      </c>
      <c r="CH20" s="29">
        <v>313446.15999999997</v>
      </c>
      <c r="CI20" s="29">
        <v>305180.59999999998</v>
      </c>
      <c r="CJ20" s="29">
        <v>167363.63</v>
      </c>
      <c r="CK20" s="29">
        <v>185866.22</v>
      </c>
      <c r="CL20" s="29">
        <v>177969.55</v>
      </c>
      <c r="CM20" s="29">
        <v>99574.6</v>
      </c>
      <c r="CN20" s="29">
        <v>73535.39</v>
      </c>
      <c r="CO20" s="29">
        <v>92029.34</v>
      </c>
      <c r="CP20" s="29">
        <v>96039.99</v>
      </c>
      <c r="CQ20" s="29">
        <v>82995.19</v>
      </c>
      <c r="CR20" s="29">
        <v>171781.7</v>
      </c>
      <c r="CS20" s="29">
        <v>212899.9</v>
      </c>
      <c r="CT20" s="29">
        <v>218809.98</v>
      </c>
      <c r="CU20" s="29">
        <v>250860.82</v>
      </c>
      <c r="CV20" s="29">
        <v>244418.96</v>
      </c>
      <c r="CW20" s="29">
        <v>210106.26</v>
      </c>
      <c r="CX20" s="29">
        <v>134002.64000000001</v>
      </c>
      <c r="CY20" s="29">
        <v>130216.09</v>
      </c>
      <c r="CZ20" s="29">
        <v>138863.78</v>
      </c>
      <c r="DA20" s="29">
        <v>63947.040000000001</v>
      </c>
      <c r="DB20" s="29">
        <v>50562.97</v>
      </c>
      <c r="DC20" s="29">
        <v>55913.05</v>
      </c>
      <c r="DD20" s="29">
        <v>312685.25</v>
      </c>
      <c r="DE20" s="29">
        <v>373838.99</v>
      </c>
      <c r="DF20" s="29">
        <v>339471.58</v>
      </c>
      <c r="DG20" s="29">
        <v>371240.05</v>
      </c>
      <c r="DH20" s="29">
        <v>394008.01</v>
      </c>
      <c r="DI20" s="29">
        <v>379179.91</v>
      </c>
      <c r="DJ20" s="29">
        <v>377071.45</v>
      </c>
      <c r="DK20" s="29">
        <v>331090.49</v>
      </c>
      <c r="DL20" s="29">
        <v>326490.07</v>
      </c>
      <c r="DM20" s="29">
        <v>337498.85</v>
      </c>
      <c r="DN20" s="29">
        <v>307862.73</v>
      </c>
      <c r="DO20" s="29">
        <v>193249.11</v>
      </c>
      <c r="DP20" s="29">
        <v>214354.09</v>
      </c>
      <c r="DQ20" s="30"/>
      <c r="DR20" s="29">
        <v>348756</v>
      </c>
      <c r="DS20" s="29">
        <v>121201.84</v>
      </c>
      <c r="DT20" s="29">
        <v>135564.92000000001</v>
      </c>
      <c r="DU20" s="29">
        <v>147826.88</v>
      </c>
      <c r="DV20" s="29">
        <v>141238.68</v>
      </c>
      <c r="DW20" s="29">
        <v>128575.55</v>
      </c>
      <c r="DX20" s="29">
        <v>113439.59</v>
      </c>
      <c r="DY20" s="29">
        <v>136223.98000000001</v>
      </c>
      <c r="DZ20" s="29">
        <v>130832.23</v>
      </c>
      <c r="EA20" s="29">
        <v>128389.07</v>
      </c>
      <c r="EB20" s="29">
        <v>107055.95</v>
      </c>
      <c r="EC20" s="29">
        <v>137973.12</v>
      </c>
      <c r="ED20" s="29">
        <v>148354.03</v>
      </c>
      <c r="EE20" s="29">
        <v>307284.21000000002</v>
      </c>
      <c r="EF20" s="29">
        <v>306163.64</v>
      </c>
      <c r="EG20" s="29">
        <v>323664.76</v>
      </c>
      <c r="EH20" s="29">
        <v>318145.40000000002</v>
      </c>
      <c r="EI20" s="29">
        <v>300594.52</v>
      </c>
      <c r="EJ20" s="29">
        <v>281688.57</v>
      </c>
      <c r="EK20" s="29">
        <v>272061.12</v>
      </c>
      <c r="EL20" s="29">
        <v>250373.77</v>
      </c>
      <c r="EM20" s="29">
        <v>239810.29</v>
      </c>
      <c r="EN20" s="29">
        <v>218658.47</v>
      </c>
      <c r="EO20" s="29">
        <v>357798.71</v>
      </c>
      <c r="EP20" s="29">
        <v>390475.13</v>
      </c>
      <c r="EQ20" s="29">
        <v>434811.82</v>
      </c>
      <c r="ER20" s="29">
        <v>417647.08</v>
      </c>
      <c r="ES20" s="29">
        <v>288262.18</v>
      </c>
      <c r="ET20" s="29">
        <v>298930.81</v>
      </c>
      <c r="EU20" s="29">
        <v>265201.77</v>
      </c>
      <c r="EV20" s="29">
        <v>240504.03</v>
      </c>
      <c r="EW20" s="29">
        <v>216592.17</v>
      </c>
      <c r="EX20" s="29">
        <v>204991.79</v>
      </c>
      <c r="EY20" s="29">
        <v>176150.91</v>
      </c>
      <c r="EZ20" s="29">
        <v>162155.35</v>
      </c>
      <c r="FA20" s="29">
        <v>350297.7</v>
      </c>
      <c r="FB20" s="29">
        <v>388994.34</v>
      </c>
      <c r="FC20" s="29">
        <v>351515.09</v>
      </c>
      <c r="FD20" s="29">
        <v>346493.7</v>
      </c>
      <c r="FE20" s="29">
        <v>355812.12</v>
      </c>
      <c r="FF20" s="29">
        <v>345977.07</v>
      </c>
      <c r="FG20" s="29">
        <v>339417.83</v>
      </c>
      <c r="FH20" s="29">
        <v>327573.71999999997</v>
      </c>
      <c r="FI20" s="29">
        <v>293189.94</v>
      </c>
      <c r="FJ20" s="29">
        <v>289407.65000000002</v>
      </c>
      <c r="FK20" s="29">
        <v>263246.84999999998</v>
      </c>
      <c r="FL20" s="29">
        <v>346424.44</v>
      </c>
      <c r="FM20" s="29">
        <v>480088.82</v>
      </c>
      <c r="FN20" s="29">
        <v>493062.28</v>
      </c>
      <c r="FO20" s="29"/>
      <c r="FP20" s="29">
        <v>510098.7</v>
      </c>
      <c r="FQ20" s="29">
        <v>525144.19999999995</v>
      </c>
      <c r="FR20" s="29">
        <v>523625.15</v>
      </c>
      <c r="FS20" s="29">
        <v>523743.05</v>
      </c>
      <c r="FT20" s="29">
        <v>527788.22</v>
      </c>
      <c r="FU20" s="29">
        <v>271008.94</v>
      </c>
      <c r="FV20" s="29">
        <v>355435.34</v>
      </c>
      <c r="FW20" s="29">
        <v>305709.61</v>
      </c>
      <c r="FX20" s="29">
        <v>310889.64</v>
      </c>
      <c r="FY20" s="29">
        <v>395195.41</v>
      </c>
      <c r="FZ20" s="29">
        <v>512263.11</v>
      </c>
      <c r="GA20" s="29"/>
      <c r="GB20" s="29">
        <v>509260.13</v>
      </c>
      <c r="GC20" s="29">
        <v>509621.41</v>
      </c>
      <c r="GD20" s="29">
        <v>507483.31</v>
      </c>
      <c r="GE20" s="29">
        <v>503247.79</v>
      </c>
      <c r="GF20" s="29">
        <v>470250.94</v>
      </c>
      <c r="GG20" s="29">
        <v>463153.14</v>
      </c>
      <c r="GH20" s="16"/>
    </row>
    <row r="21" spans="1:190" ht="20" x14ac:dyDescent="0.4">
      <c r="A21" s="28" t="s">
        <v>21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>
        <v>48002.21</v>
      </c>
      <c r="AO21" s="29">
        <v>48008.11</v>
      </c>
      <c r="AP21" s="29">
        <v>48013.62</v>
      </c>
      <c r="AQ21" s="29">
        <v>48026.6</v>
      </c>
      <c r="AR21" s="29">
        <v>3021.77</v>
      </c>
      <c r="AS21" s="29">
        <v>3028.39</v>
      </c>
      <c r="AT21" s="29">
        <v>3028.51</v>
      </c>
      <c r="AU21" s="29">
        <v>3022.13</v>
      </c>
      <c r="AV21" s="29">
        <v>3028.75</v>
      </c>
      <c r="AW21" s="29">
        <v>3022.38</v>
      </c>
      <c r="AX21" s="29">
        <v>3022.5</v>
      </c>
      <c r="AY21" s="29">
        <v>3022.61</v>
      </c>
      <c r="AZ21" s="29">
        <v>3022.73</v>
      </c>
      <c r="BA21" s="29">
        <v>3022.84</v>
      </c>
      <c r="BB21" s="29">
        <v>3022.97</v>
      </c>
      <c r="BC21" s="29">
        <v>3023.09</v>
      </c>
      <c r="BD21" s="29">
        <v>3023.2</v>
      </c>
      <c r="BE21" s="29">
        <v>3023.33</v>
      </c>
      <c r="BF21" s="29">
        <v>3023.45</v>
      </c>
      <c r="BG21" s="30"/>
      <c r="BH21" s="29">
        <v>3023.45</v>
      </c>
      <c r="BI21" s="29">
        <v>3023.69</v>
      </c>
      <c r="BJ21" s="29">
        <v>3023.81</v>
      </c>
      <c r="BK21" s="29">
        <v>3023.94</v>
      </c>
      <c r="BL21" s="29">
        <v>3024.06</v>
      </c>
      <c r="BM21" s="29">
        <v>3024.18</v>
      </c>
      <c r="BN21" s="29">
        <v>3024.31</v>
      </c>
      <c r="BO21" s="29">
        <v>3024.44</v>
      </c>
      <c r="BP21" s="29">
        <v>3024.56</v>
      </c>
      <c r="BQ21" s="29">
        <v>3024.69</v>
      </c>
      <c r="BR21" s="29">
        <v>3024.82</v>
      </c>
      <c r="BS21" s="29">
        <v>3024.94</v>
      </c>
      <c r="BT21" s="29">
        <v>3025.08</v>
      </c>
      <c r="BU21" s="29">
        <v>3025.2</v>
      </c>
      <c r="BV21" s="29">
        <v>3025.33</v>
      </c>
      <c r="BW21" s="29">
        <v>3025.46</v>
      </c>
      <c r="BX21" s="29">
        <v>3025.58</v>
      </c>
      <c r="BY21" s="29">
        <v>3025.7</v>
      </c>
      <c r="BZ21" s="29">
        <v>3025.83</v>
      </c>
      <c r="CA21" s="29">
        <v>3025.96</v>
      </c>
      <c r="CB21" s="29">
        <v>3026.08</v>
      </c>
      <c r="CC21" s="29">
        <v>3026.22</v>
      </c>
      <c r="CD21" s="29">
        <v>3026.34</v>
      </c>
      <c r="CE21" s="29">
        <v>3026.47</v>
      </c>
      <c r="CF21" s="29">
        <v>3026.6</v>
      </c>
      <c r="CG21" s="29">
        <v>3026.72</v>
      </c>
      <c r="CH21" s="29">
        <v>3026.85</v>
      </c>
      <c r="CI21" s="29">
        <v>3026.98</v>
      </c>
      <c r="CJ21" s="29">
        <v>3027.1</v>
      </c>
      <c r="CK21" s="29">
        <v>3027.23</v>
      </c>
      <c r="CL21" s="29">
        <v>3027.35</v>
      </c>
      <c r="CM21" s="29">
        <v>3027.47</v>
      </c>
      <c r="CN21" s="29">
        <v>3027.6</v>
      </c>
      <c r="CO21" s="29">
        <v>3027.73</v>
      </c>
      <c r="CP21" s="29">
        <v>3027.85</v>
      </c>
      <c r="CQ21" s="29">
        <v>3027.98</v>
      </c>
      <c r="CR21" s="29">
        <v>3028.11</v>
      </c>
      <c r="CS21" s="29">
        <v>3028.23</v>
      </c>
      <c r="CT21" s="29">
        <v>3028.37</v>
      </c>
      <c r="CU21" s="29">
        <v>3028.49</v>
      </c>
      <c r="CV21" s="29">
        <v>3028.61</v>
      </c>
      <c r="CW21" s="29">
        <v>3028.74</v>
      </c>
      <c r="CX21" s="29">
        <v>3028.86</v>
      </c>
      <c r="CY21" s="29">
        <v>3028.98</v>
      </c>
      <c r="CZ21" s="29">
        <v>3029.11</v>
      </c>
      <c r="DA21" s="29">
        <v>3029.24</v>
      </c>
      <c r="DB21" s="29">
        <v>3029.37</v>
      </c>
      <c r="DC21" s="29">
        <v>3029.49</v>
      </c>
      <c r="DD21" s="29">
        <v>3029.58</v>
      </c>
      <c r="DE21" s="29">
        <v>3029.66</v>
      </c>
      <c r="DF21" s="29">
        <v>3029.74</v>
      </c>
      <c r="DG21" s="29">
        <v>3029.81</v>
      </c>
      <c r="DH21" s="29">
        <v>3029.89</v>
      </c>
      <c r="DI21" s="29">
        <v>3029.97</v>
      </c>
      <c r="DJ21" s="29">
        <v>3030.04</v>
      </c>
      <c r="DK21" s="29">
        <v>3030.12</v>
      </c>
      <c r="DL21" s="29">
        <v>3030.19</v>
      </c>
      <c r="DM21" s="29">
        <v>3030.26</v>
      </c>
      <c r="DN21" s="29">
        <v>3030.34</v>
      </c>
      <c r="DO21" s="29">
        <v>3030.41</v>
      </c>
      <c r="DP21" s="29">
        <v>3030.49</v>
      </c>
      <c r="DQ21" s="30"/>
      <c r="DR21" s="29">
        <v>3030.65</v>
      </c>
      <c r="DS21" s="29">
        <v>3030.63</v>
      </c>
      <c r="DT21" s="29">
        <v>3030.71</v>
      </c>
      <c r="DU21" s="29">
        <v>3030.78</v>
      </c>
      <c r="DV21" s="29">
        <v>3030.85</v>
      </c>
      <c r="DW21" s="29">
        <v>3030.93</v>
      </c>
      <c r="DX21" s="29">
        <v>3031.01</v>
      </c>
      <c r="DY21" s="29">
        <v>3031.08</v>
      </c>
      <c r="DZ21" s="29">
        <v>3031.16</v>
      </c>
      <c r="EA21" s="29">
        <v>3031.24</v>
      </c>
      <c r="EB21" s="29">
        <v>3031.31</v>
      </c>
      <c r="EC21" s="29">
        <v>3031.39</v>
      </c>
      <c r="ED21" s="29">
        <v>3031.46</v>
      </c>
      <c r="EE21" s="29">
        <v>3031.53</v>
      </c>
      <c r="EF21" s="29">
        <v>3031.61</v>
      </c>
      <c r="EG21" s="29">
        <v>3031.68</v>
      </c>
      <c r="EH21" s="29">
        <v>3031.75</v>
      </c>
      <c r="EI21" s="29">
        <v>3031.83</v>
      </c>
      <c r="EJ21" s="29">
        <v>3031.91</v>
      </c>
      <c r="EK21" s="29">
        <v>3031.98</v>
      </c>
      <c r="EL21" s="29">
        <v>3032.06</v>
      </c>
      <c r="EM21" s="29">
        <v>3032.14</v>
      </c>
      <c r="EN21" s="29">
        <v>3032.21</v>
      </c>
      <c r="EO21" s="29">
        <v>3032.29</v>
      </c>
      <c r="EP21" s="29">
        <v>3032.36</v>
      </c>
      <c r="EQ21" s="29">
        <v>3032.44</v>
      </c>
      <c r="ER21" s="29">
        <v>3032.52</v>
      </c>
      <c r="ES21" s="29">
        <v>3032.59</v>
      </c>
      <c r="ET21" s="29">
        <v>3032.66</v>
      </c>
      <c r="EU21" s="29">
        <v>3032.74</v>
      </c>
      <c r="EV21" s="29">
        <v>3032.82</v>
      </c>
      <c r="EW21" s="29">
        <v>3032.89</v>
      </c>
      <c r="EX21" s="29">
        <v>3032.97</v>
      </c>
      <c r="EY21" s="29">
        <v>3033.04</v>
      </c>
      <c r="EZ21" s="29">
        <v>3033.12</v>
      </c>
      <c r="FA21" s="29">
        <v>3033.2</v>
      </c>
      <c r="FB21" s="29">
        <v>3033.27</v>
      </c>
      <c r="FC21" s="29">
        <v>3033.35</v>
      </c>
      <c r="FD21" s="29">
        <v>3033.43</v>
      </c>
      <c r="FE21" s="29">
        <v>3033.5</v>
      </c>
      <c r="FF21" s="29">
        <v>3033.57</v>
      </c>
      <c r="FG21" s="29">
        <v>3033.62</v>
      </c>
      <c r="FH21" s="29">
        <v>3033.67</v>
      </c>
      <c r="FI21" s="29">
        <v>3033.72</v>
      </c>
      <c r="FJ21" s="29">
        <v>3033.77</v>
      </c>
      <c r="FK21" s="29">
        <v>3033.87</v>
      </c>
      <c r="FL21" s="29">
        <v>3033.92</v>
      </c>
      <c r="FM21" s="29">
        <v>3033.97</v>
      </c>
      <c r="FN21" s="29">
        <v>3034.02</v>
      </c>
      <c r="FO21" s="29"/>
      <c r="FP21" s="29">
        <v>3034.07</v>
      </c>
      <c r="FQ21" s="29">
        <v>3034.12</v>
      </c>
      <c r="FR21" s="29">
        <v>3034.17</v>
      </c>
      <c r="FS21" s="29">
        <v>3034.22</v>
      </c>
      <c r="FT21" s="29">
        <v>3034.27</v>
      </c>
      <c r="FU21" s="29">
        <v>3034.32</v>
      </c>
      <c r="FV21" s="29">
        <v>3034.37</v>
      </c>
      <c r="FW21" s="29">
        <v>3034.42</v>
      </c>
      <c r="FX21" s="29">
        <v>3034.47</v>
      </c>
      <c r="FY21" s="29">
        <v>3034.52</v>
      </c>
      <c r="FZ21" s="29">
        <v>3034.57</v>
      </c>
      <c r="GA21" s="29"/>
      <c r="GB21" s="29">
        <v>3034.62</v>
      </c>
      <c r="GC21" s="29">
        <v>3034.67</v>
      </c>
      <c r="GD21" s="29">
        <v>3034.72</v>
      </c>
      <c r="GE21" s="29">
        <v>3034.77</v>
      </c>
      <c r="GF21" s="29">
        <v>3034.82</v>
      </c>
      <c r="GG21" s="29">
        <v>3034.87</v>
      </c>
      <c r="GH21" s="16"/>
    </row>
    <row r="22" spans="1:190" ht="20" hidden="1" x14ac:dyDescent="0.4">
      <c r="A22" s="28" t="s">
        <v>22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>
        <v>191954.03</v>
      </c>
      <c r="S22" s="29">
        <v>130945.79</v>
      </c>
      <c r="T22" s="29">
        <v>17714.189999999999</v>
      </c>
      <c r="U22" s="29">
        <v>20303.78</v>
      </c>
      <c r="V22" s="29">
        <v>76412.899999999994</v>
      </c>
      <c r="W22" s="29">
        <v>77862.81</v>
      </c>
      <c r="X22" s="29">
        <v>227287.07</v>
      </c>
      <c r="Y22" s="29">
        <v>216234.27</v>
      </c>
      <c r="Z22" s="29">
        <v>194407.65</v>
      </c>
      <c r="AA22" s="29">
        <v>182890.29</v>
      </c>
      <c r="AB22" s="29">
        <v>167132.31</v>
      </c>
      <c r="AC22" s="29">
        <v>163321.25</v>
      </c>
      <c r="AD22" s="29">
        <v>121727.05</v>
      </c>
      <c r="AE22" s="29">
        <v>111206.01</v>
      </c>
      <c r="AF22" s="29">
        <v>85610.54</v>
      </c>
      <c r="AG22" s="29">
        <v>24561.67</v>
      </c>
      <c r="AH22" s="29">
        <f>100000-3227.79</f>
        <v>96772.21</v>
      </c>
      <c r="AI22" s="29">
        <v>75448.78</v>
      </c>
      <c r="AJ22" s="29">
        <v>43411.96</v>
      </c>
      <c r="AK22" s="29">
        <v>148464.42000000001</v>
      </c>
      <c r="AL22" s="29">
        <v>195681.38</v>
      </c>
      <c r="AM22" s="29">
        <v>201330.72</v>
      </c>
      <c r="AN22" s="29">
        <v>147446.06</v>
      </c>
      <c r="AO22" s="29">
        <v>77455.75</v>
      </c>
      <c r="AP22" s="29">
        <v>25433.73</v>
      </c>
      <c r="AQ22" s="29">
        <v>11027.47</v>
      </c>
      <c r="AR22" s="29">
        <v>20533.04</v>
      </c>
      <c r="AS22" s="29">
        <v>12415.78</v>
      </c>
      <c r="AT22" s="29">
        <v>22850.5</v>
      </c>
      <c r="AU22" s="29">
        <v>13101.46</v>
      </c>
      <c r="AV22" s="29">
        <v>18995.45</v>
      </c>
      <c r="AW22" s="29">
        <v>29156.720000000001</v>
      </c>
      <c r="AX22" s="29">
        <v>41259.629999999997</v>
      </c>
      <c r="AY22" s="29">
        <v>50691.88</v>
      </c>
      <c r="AZ22" s="29">
        <v>61537.25</v>
      </c>
      <c r="BA22" s="29">
        <v>72121.850000000006</v>
      </c>
      <c r="BB22" s="29">
        <v>82125.929999999993</v>
      </c>
      <c r="BC22" s="29">
        <v>91257.61</v>
      </c>
      <c r="BD22" s="29">
        <v>100637.24</v>
      </c>
      <c r="BE22" s="29">
        <v>31780.07</v>
      </c>
      <c r="BF22" s="29">
        <v>42207.040000000001</v>
      </c>
      <c r="BG22" s="30"/>
      <c r="BH22" s="29">
        <v>53044.4</v>
      </c>
      <c r="BI22" s="29">
        <v>62965.14</v>
      </c>
      <c r="BJ22" s="29">
        <f>+BI22+9200.01</f>
        <v>72165.149999999994</v>
      </c>
      <c r="BK22" s="29">
        <v>84822.69</v>
      </c>
      <c r="BL22" s="29">
        <v>94984.6</v>
      </c>
      <c r="BM22" s="29">
        <v>105040.23</v>
      </c>
      <c r="BN22" s="29">
        <v>36607.83</v>
      </c>
      <c r="BO22" s="29">
        <v>46682.45</v>
      </c>
      <c r="BP22" s="29">
        <v>58092.480000000003</v>
      </c>
      <c r="BQ22" s="29">
        <v>14405.06</v>
      </c>
      <c r="BR22" s="29">
        <v>24904.89</v>
      </c>
      <c r="BS22" s="29">
        <v>24904.89</v>
      </c>
      <c r="BT22" s="29">
        <v>24904.89</v>
      </c>
      <c r="BU22" s="29">
        <v>25404.89</v>
      </c>
      <c r="BV22" s="29">
        <v>25404.89</v>
      </c>
      <c r="BW22" s="29">
        <v>25404.89</v>
      </c>
      <c r="BX22" s="29">
        <v>25401.89</v>
      </c>
      <c r="BY22" s="29">
        <v>25398.89</v>
      </c>
      <c r="BZ22" s="29">
        <v>25395.89</v>
      </c>
      <c r="CA22" s="29">
        <v>25392.89</v>
      </c>
      <c r="CB22" s="29">
        <v>25392.89</v>
      </c>
      <c r="CC22" s="29">
        <v>25386.89</v>
      </c>
      <c r="CD22" s="29">
        <v>25383.89</v>
      </c>
      <c r="CE22" s="29">
        <v>25380.89</v>
      </c>
      <c r="CF22" s="29">
        <v>25377.89</v>
      </c>
      <c r="CG22" s="29">
        <v>25377.89</v>
      </c>
      <c r="CH22" s="29">
        <v>25371.89</v>
      </c>
      <c r="CI22" s="29">
        <v>25371.89</v>
      </c>
      <c r="CJ22" s="29">
        <v>25371.89</v>
      </c>
      <c r="CK22" s="29">
        <v>25330.77</v>
      </c>
      <c r="CL22" s="29">
        <v>25310.29</v>
      </c>
      <c r="CM22" s="29">
        <v>25289.81</v>
      </c>
      <c r="CN22" s="29">
        <f>+CM22+20.48</f>
        <v>25310.29</v>
      </c>
      <c r="CO22" s="29">
        <v>0</v>
      </c>
      <c r="CP22" s="29">
        <v>0</v>
      </c>
      <c r="CQ22" s="29">
        <v>0</v>
      </c>
      <c r="CR22" s="29">
        <v>0</v>
      </c>
      <c r="CS22" s="29">
        <v>0</v>
      </c>
      <c r="CT22" s="29">
        <v>0</v>
      </c>
      <c r="CU22" s="29">
        <v>0</v>
      </c>
      <c r="CV22" s="29">
        <v>0</v>
      </c>
      <c r="CW22" s="29">
        <v>0</v>
      </c>
      <c r="CX22" s="29">
        <v>0</v>
      </c>
      <c r="CY22" s="29">
        <v>0</v>
      </c>
      <c r="CZ22" s="29">
        <v>0</v>
      </c>
      <c r="DA22" s="29">
        <v>0</v>
      </c>
      <c r="DB22" s="29">
        <v>0</v>
      </c>
      <c r="DC22" s="29">
        <v>0</v>
      </c>
      <c r="DD22" s="29">
        <v>0</v>
      </c>
      <c r="DE22" s="29">
        <v>0</v>
      </c>
      <c r="DF22" s="29">
        <v>0</v>
      </c>
      <c r="DG22" s="29">
        <v>0</v>
      </c>
      <c r="DH22" s="29">
        <v>0</v>
      </c>
      <c r="DI22" s="29">
        <v>0</v>
      </c>
      <c r="DJ22" s="29">
        <v>0</v>
      </c>
      <c r="DK22" s="29">
        <v>0</v>
      </c>
      <c r="DL22" s="29">
        <v>0</v>
      </c>
      <c r="DM22" s="29">
        <v>0</v>
      </c>
      <c r="DN22" s="29">
        <v>0</v>
      </c>
      <c r="DO22" s="29">
        <v>0</v>
      </c>
      <c r="DP22" s="29">
        <v>0</v>
      </c>
      <c r="DQ22" s="30"/>
      <c r="DR22" s="29">
        <v>0</v>
      </c>
      <c r="DS22" s="29">
        <v>0</v>
      </c>
      <c r="DT22" s="29">
        <v>0</v>
      </c>
      <c r="DU22" s="29">
        <v>0</v>
      </c>
      <c r="DV22" s="29">
        <v>0</v>
      </c>
      <c r="DW22" s="29">
        <v>0</v>
      </c>
      <c r="DX22" s="29">
        <v>0</v>
      </c>
      <c r="DY22" s="29">
        <v>0</v>
      </c>
      <c r="DZ22" s="29">
        <v>0</v>
      </c>
      <c r="EA22" s="29">
        <v>0</v>
      </c>
      <c r="EB22" s="29">
        <v>0</v>
      </c>
      <c r="EC22" s="29">
        <v>0</v>
      </c>
      <c r="ED22" s="29">
        <v>0</v>
      </c>
      <c r="EE22" s="29">
        <v>0</v>
      </c>
      <c r="EF22" s="29">
        <v>0</v>
      </c>
      <c r="EG22" s="29">
        <v>0</v>
      </c>
      <c r="EH22" s="29">
        <v>0</v>
      </c>
      <c r="EI22" s="29">
        <v>0</v>
      </c>
      <c r="EJ22" s="29">
        <v>0</v>
      </c>
      <c r="EK22" s="29">
        <v>0</v>
      </c>
      <c r="EL22" s="29">
        <v>0</v>
      </c>
      <c r="EM22" s="29">
        <v>0</v>
      </c>
      <c r="EN22" s="29">
        <v>0</v>
      </c>
      <c r="EO22" s="29">
        <v>0</v>
      </c>
      <c r="EP22" s="29">
        <v>0</v>
      </c>
      <c r="EQ22" s="29">
        <v>0</v>
      </c>
      <c r="ER22" s="29">
        <v>0</v>
      </c>
      <c r="ES22" s="29">
        <v>0</v>
      </c>
      <c r="ET22" s="29">
        <v>0</v>
      </c>
      <c r="EU22" s="29">
        <v>0</v>
      </c>
      <c r="EV22" s="29">
        <v>0</v>
      </c>
      <c r="EW22" s="29">
        <v>0</v>
      </c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16"/>
    </row>
    <row r="23" spans="1:190" ht="20" hidden="1" x14ac:dyDescent="0.4">
      <c r="A23" s="28" t="s">
        <v>23</v>
      </c>
      <c r="B23" s="29">
        <v>321826</v>
      </c>
      <c r="C23" s="29">
        <v>323020.13</v>
      </c>
      <c r="D23" s="29">
        <v>305823.98</v>
      </c>
      <c r="E23" s="29">
        <v>268466.49</v>
      </c>
      <c r="F23" s="29">
        <v>242987.31</v>
      </c>
      <c r="G23" s="29">
        <v>201836.5</v>
      </c>
      <c r="H23" s="29">
        <v>148685.79999999999</v>
      </c>
      <c r="I23" s="29">
        <v>199114.21</v>
      </c>
      <c r="J23" s="29">
        <v>155861.67000000001</v>
      </c>
      <c r="K23" s="29">
        <v>320408.3</v>
      </c>
      <c r="L23" s="29">
        <v>355803.1</v>
      </c>
      <c r="M23" s="29">
        <v>353812.92</v>
      </c>
      <c r="N23" s="29">
        <v>356442.31</v>
      </c>
      <c r="O23" s="29">
        <v>351568.58</v>
      </c>
      <c r="P23" s="29">
        <v>324181.77</v>
      </c>
      <c r="Q23" s="29">
        <v>282050.76</v>
      </c>
      <c r="R23" s="29">
        <v>54059.73</v>
      </c>
      <c r="S23" s="29">
        <v>63348.639999999999</v>
      </c>
      <c r="T23" s="29">
        <v>20969.62</v>
      </c>
      <c r="U23" s="29">
        <v>97930.75</v>
      </c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30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30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16"/>
    </row>
    <row r="24" spans="1:190" ht="20" hidden="1" x14ac:dyDescent="0.4">
      <c r="A24" s="28" t="s">
        <v>24</v>
      </c>
      <c r="B24" s="29"/>
      <c r="C24" s="29"/>
      <c r="D24" s="29"/>
      <c r="E24" s="29"/>
      <c r="F24" s="29"/>
      <c r="G24" s="29"/>
      <c r="H24" s="29"/>
      <c r="I24" s="29"/>
      <c r="J24" s="29"/>
      <c r="K24" s="29">
        <v>100000</v>
      </c>
      <c r="L24" s="29">
        <v>100149.54</v>
      </c>
      <c r="M24" s="29">
        <v>100426.59</v>
      </c>
      <c r="N24" s="29">
        <v>100669.92</v>
      </c>
      <c r="O24" s="29">
        <v>100898.22</v>
      </c>
      <c r="P24" s="29">
        <v>101080.76</v>
      </c>
      <c r="Q24" s="29">
        <v>101236.14</v>
      </c>
      <c r="R24" s="29">
        <v>101283.8</v>
      </c>
      <c r="S24" s="29">
        <v>101367.37</v>
      </c>
      <c r="T24" s="29">
        <v>101415.22</v>
      </c>
      <c r="U24" s="29">
        <v>101481.1</v>
      </c>
      <c r="V24" s="29">
        <v>101599.72</v>
      </c>
      <c r="W24" s="29">
        <v>101719.15</v>
      </c>
      <c r="X24" s="29">
        <v>101740.86</v>
      </c>
      <c r="Y24" s="29">
        <v>101808.13</v>
      </c>
      <c r="Z24" s="29">
        <v>101829.75</v>
      </c>
      <c r="AA24" s="29">
        <v>101620</v>
      </c>
      <c r="AB24" s="29">
        <v>101870.9</v>
      </c>
      <c r="AC24" s="29">
        <v>101891.84</v>
      </c>
      <c r="AD24" s="29">
        <v>201913.47</v>
      </c>
      <c r="AE24" s="29">
        <v>201954.8</v>
      </c>
      <c r="AF24" s="29">
        <v>201997.68</v>
      </c>
      <c r="AG24" s="29">
        <v>6.29</v>
      </c>
      <c r="AH24" s="29">
        <v>6.29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29">
        <v>0</v>
      </c>
      <c r="BA24" s="29"/>
      <c r="BB24" s="29"/>
      <c r="BC24" s="29"/>
      <c r="BD24" s="29"/>
      <c r="BE24" s="29"/>
      <c r="BF24" s="29"/>
      <c r="BG24" s="30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30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16"/>
    </row>
    <row r="25" spans="1:190" ht="20" x14ac:dyDescent="0.4">
      <c r="A25" s="28" t="s">
        <v>25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30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>
        <v>25000</v>
      </c>
      <c r="CF25" s="29">
        <v>25001.1</v>
      </c>
      <c r="CG25" s="29">
        <v>25003.22</v>
      </c>
      <c r="CH25" s="29">
        <v>25005.27</v>
      </c>
      <c r="CI25" s="29">
        <v>25007.54</v>
      </c>
      <c r="CJ25" s="29">
        <v>25009.45</v>
      </c>
      <c r="CK25" s="29">
        <v>25011.439999999999</v>
      </c>
      <c r="CL25" s="29">
        <f>+CK25+2.5</f>
        <v>25013.94</v>
      </c>
      <c r="CM25" s="29">
        <v>25015.69</v>
      </c>
      <c r="CN25" s="29">
        <v>25017.68</v>
      </c>
      <c r="CO25" s="29">
        <v>25019.8</v>
      </c>
      <c r="CP25" s="29">
        <v>25022</v>
      </c>
      <c r="CQ25" s="29">
        <v>25023.98</v>
      </c>
      <c r="CR25" s="29">
        <v>25026.25</v>
      </c>
      <c r="CS25" s="29">
        <v>25028.17</v>
      </c>
      <c r="CT25" s="29">
        <v>25030.29</v>
      </c>
      <c r="CU25" s="29">
        <v>25032.49</v>
      </c>
      <c r="CV25" s="29">
        <v>25034.41</v>
      </c>
      <c r="CW25" s="29">
        <v>25036.46</v>
      </c>
      <c r="CX25" s="29">
        <v>25038.52</v>
      </c>
      <c r="CY25" s="29">
        <v>25040.65</v>
      </c>
      <c r="CZ25" s="29">
        <v>25042.799999999999</v>
      </c>
      <c r="DA25" s="29">
        <v>25044.97</v>
      </c>
      <c r="DB25" s="29">
        <v>25046.959999999999</v>
      </c>
      <c r="DC25" s="29">
        <v>25049.02</v>
      </c>
      <c r="DD25" s="29">
        <v>25051.22</v>
      </c>
      <c r="DE25" s="29">
        <v>25053.21</v>
      </c>
      <c r="DF25" s="29">
        <v>25055.34</v>
      </c>
      <c r="DG25" s="29">
        <v>25057.46</v>
      </c>
      <c r="DH25" s="29">
        <v>25059.439999999999</v>
      </c>
      <c r="DI25" s="29">
        <v>25061.57</v>
      </c>
      <c r="DJ25" s="29">
        <v>25063.69</v>
      </c>
      <c r="DK25" s="29">
        <v>25065.74</v>
      </c>
      <c r="DL25" s="29">
        <v>25067.8</v>
      </c>
      <c r="DM25" s="29">
        <v>25069.919999999998</v>
      </c>
      <c r="DN25" s="29">
        <v>25071.84</v>
      </c>
      <c r="DO25" s="29">
        <v>25071.94</v>
      </c>
      <c r="DP25" s="29">
        <v>25072.97</v>
      </c>
      <c r="DQ25" s="30"/>
      <c r="DR25" s="29">
        <v>25074.03</v>
      </c>
      <c r="DS25" s="29">
        <v>25075.06</v>
      </c>
      <c r="DT25" s="29">
        <v>25076.09</v>
      </c>
      <c r="DU25" s="29">
        <v>25077.19</v>
      </c>
      <c r="DV25" s="29">
        <v>25078.15</v>
      </c>
      <c r="DW25" s="29">
        <v>25079.21</v>
      </c>
      <c r="DX25" s="29">
        <v>25080.17</v>
      </c>
      <c r="DY25" s="29">
        <v>25081.3</v>
      </c>
      <c r="DZ25" s="29">
        <v>25082.33</v>
      </c>
      <c r="EA25" s="29">
        <v>25083.4</v>
      </c>
      <c r="EB25" s="29">
        <v>25079.47</v>
      </c>
      <c r="EC25" s="29">
        <v>25075.47</v>
      </c>
      <c r="ED25" s="29">
        <v>25071.57</v>
      </c>
      <c r="EE25" s="29">
        <v>25067.599999999999</v>
      </c>
      <c r="EF25" s="29">
        <v>25063.599999999999</v>
      </c>
      <c r="EG25" s="29">
        <v>25089.73</v>
      </c>
      <c r="EH25" s="29">
        <v>25090.69</v>
      </c>
      <c r="EI25" s="29">
        <v>25091.72</v>
      </c>
      <c r="EJ25" s="29">
        <v>25092.79</v>
      </c>
      <c r="EK25" s="29">
        <v>25093.86</v>
      </c>
      <c r="EL25" s="29">
        <v>25094.86</v>
      </c>
      <c r="EM25" s="29">
        <v>25095.96</v>
      </c>
      <c r="EN25" s="29">
        <v>25097.03</v>
      </c>
      <c r="EO25" s="29">
        <v>25097.99</v>
      </c>
      <c r="EP25" s="29">
        <v>25099.119999999999</v>
      </c>
      <c r="EQ25" s="29">
        <v>25100.15</v>
      </c>
      <c r="ER25" s="29">
        <v>25101.22</v>
      </c>
      <c r="ES25" s="29">
        <v>25102.29</v>
      </c>
      <c r="ET25" s="29">
        <v>25098.25</v>
      </c>
      <c r="EU25" s="29">
        <v>25094.25</v>
      </c>
      <c r="EV25" s="29">
        <v>25090.35</v>
      </c>
      <c r="EW25" s="29">
        <v>25086.42</v>
      </c>
      <c r="EX25" s="29">
        <v>25092.38</v>
      </c>
      <c r="EY25" s="29">
        <v>25093.51</v>
      </c>
      <c r="EZ25" s="29">
        <v>25094.54</v>
      </c>
      <c r="FA25" s="29">
        <v>25095.61</v>
      </c>
      <c r="FB25" s="29">
        <v>25096.68</v>
      </c>
      <c r="FC25" s="29">
        <v>25098.78</v>
      </c>
      <c r="FD25" s="29">
        <v>25099.85</v>
      </c>
      <c r="FE25" s="29">
        <v>25100.81</v>
      </c>
      <c r="FF25" s="29">
        <v>25101.91</v>
      </c>
      <c r="FG25" s="29">
        <v>25102.94</v>
      </c>
      <c r="FH25" s="29">
        <v>25103.94</v>
      </c>
      <c r="FI25" s="29">
        <v>25105.040000000001</v>
      </c>
      <c r="FJ25" s="29">
        <v>25106.11</v>
      </c>
      <c r="FK25" s="29">
        <v>25108.21</v>
      </c>
      <c r="FL25" s="29">
        <v>25109.24</v>
      </c>
      <c r="FM25" s="29">
        <v>25110.31</v>
      </c>
      <c r="FN25" s="29">
        <v>25111.38</v>
      </c>
      <c r="FO25" s="29"/>
      <c r="FP25" s="29">
        <v>25112.38</v>
      </c>
      <c r="FQ25" s="29">
        <v>25113.34</v>
      </c>
      <c r="FR25" s="29">
        <v>25114.48</v>
      </c>
      <c r="FS25" s="29">
        <v>25115.51</v>
      </c>
      <c r="FT25" s="29">
        <v>25116.47</v>
      </c>
      <c r="FU25" s="29">
        <v>25117.61</v>
      </c>
      <c r="FV25" s="29">
        <v>25118.639999999999</v>
      </c>
      <c r="FW25" s="29">
        <v>25119.74</v>
      </c>
      <c r="FX25" s="29">
        <v>25120.77</v>
      </c>
      <c r="FY25" s="29">
        <v>25121.77</v>
      </c>
      <c r="FZ25" s="29">
        <v>25122.87</v>
      </c>
      <c r="GA25" s="29"/>
      <c r="GB25" s="29">
        <v>25123.94</v>
      </c>
      <c r="GC25" s="29">
        <v>25125.01</v>
      </c>
      <c r="GD25" s="29">
        <v>25125.97</v>
      </c>
      <c r="GE25" s="29">
        <v>25127.040000000001</v>
      </c>
      <c r="GF25" s="29">
        <v>25128.19</v>
      </c>
      <c r="GG25" s="29">
        <v>25130.29</v>
      </c>
      <c r="GH25" s="16"/>
    </row>
    <row r="26" spans="1:190" ht="20" x14ac:dyDescent="0.4">
      <c r="A26" s="28" t="s">
        <v>26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30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>
        <v>150000</v>
      </c>
      <c r="DP26" s="29">
        <v>150000.74</v>
      </c>
      <c r="DQ26" s="30"/>
      <c r="DR26" s="29">
        <v>150004.43</v>
      </c>
      <c r="DS26" s="29">
        <v>150008.24</v>
      </c>
      <c r="DT26" s="29">
        <v>150012.06</v>
      </c>
      <c r="DU26" s="29">
        <v>150015.51</v>
      </c>
      <c r="DV26" s="29">
        <v>150019.32999999999</v>
      </c>
      <c r="DW26" s="29">
        <v>150023.03</v>
      </c>
      <c r="DX26" s="29">
        <v>150026.85</v>
      </c>
      <c r="DY26" s="29">
        <v>150030.54999999999</v>
      </c>
      <c r="DZ26" s="29">
        <v>150034.37</v>
      </c>
      <c r="EA26" s="29">
        <v>150038.19</v>
      </c>
      <c r="EB26" s="29">
        <v>150041.89000000001</v>
      </c>
      <c r="EC26" s="29">
        <v>150045.71</v>
      </c>
      <c r="ED26" s="29">
        <v>150049.41</v>
      </c>
      <c r="EE26" s="29">
        <v>150053.23000000001</v>
      </c>
      <c r="EF26" s="29">
        <v>150057.04999999999</v>
      </c>
      <c r="EG26" s="29">
        <v>150060.5</v>
      </c>
      <c r="EH26" s="29">
        <v>150060.5</v>
      </c>
      <c r="EI26" s="29">
        <v>150068.01999999999</v>
      </c>
      <c r="EJ26" s="29">
        <v>150071.84</v>
      </c>
      <c r="EK26" s="29">
        <v>150075.54</v>
      </c>
      <c r="EL26" s="29">
        <v>150079.35999999999</v>
      </c>
      <c r="EM26" s="29">
        <v>150083.18</v>
      </c>
      <c r="EN26" s="29">
        <v>150086.88</v>
      </c>
      <c r="EO26" s="29">
        <v>150090.70000000001</v>
      </c>
      <c r="EP26" s="29">
        <v>150094.39999999999</v>
      </c>
      <c r="EQ26" s="29">
        <v>150098.22</v>
      </c>
      <c r="ER26" s="29">
        <v>150102.04</v>
      </c>
      <c r="ES26" s="29">
        <v>150105.49</v>
      </c>
      <c r="ET26" s="29">
        <v>150108</v>
      </c>
      <c r="EU26" s="29">
        <v>150113.01</v>
      </c>
      <c r="EV26" s="29">
        <v>150116.82999999999</v>
      </c>
      <c r="EW26" s="29">
        <v>150120.53</v>
      </c>
      <c r="EX26" s="29">
        <v>150124.35</v>
      </c>
      <c r="EY26" s="29">
        <v>150128.17000000001</v>
      </c>
      <c r="EZ26" s="29">
        <v>150131.87</v>
      </c>
      <c r="FA26" s="29">
        <v>150135.70000000001</v>
      </c>
      <c r="FB26" s="29">
        <v>150139.4</v>
      </c>
      <c r="FC26" s="29">
        <v>150143.23000000001</v>
      </c>
      <c r="FD26" s="29">
        <v>150147.04</v>
      </c>
      <c r="FE26" s="29">
        <v>150150.60999999999</v>
      </c>
      <c r="FF26" s="29">
        <v>150154.42000000001</v>
      </c>
      <c r="FG26" s="29">
        <v>150158.10999999999</v>
      </c>
      <c r="FH26" s="29">
        <v>150161.93</v>
      </c>
      <c r="FI26" s="29">
        <v>150165.54</v>
      </c>
      <c r="FJ26" s="29">
        <v>150166.81</v>
      </c>
      <c r="FK26" s="29">
        <v>150169.31</v>
      </c>
      <c r="FL26" s="29">
        <v>150170.57999999999</v>
      </c>
      <c r="FM26" s="29">
        <v>150171.81</v>
      </c>
      <c r="FN26" s="29">
        <v>150173.07999999999</v>
      </c>
      <c r="FO26" s="29"/>
      <c r="FP26" s="29">
        <v>150174.35999999999</v>
      </c>
      <c r="FQ26" s="29">
        <v>150175.51</v>
      </c>
      <c r="FR26" s="29">
        <v>150176.79</v>
      </c>
      <c r="FS26" s="29">
        <v>150178.01999999999</v>
      </c>
      <c r="FT26" s="29">
        <v>150179.29999999999</v>
      </c>
      <c r="FU26" s="29">
        <v>150180.53</v>
      </c>
      <c r="FV26" s="29">
        <v>150181.81</v>
      </c>
      <c r="FW26" s="29">
        <v>150183.09</v>
      </c>
      <c r="FX26" s="29">
        <v>150184.32000000001</v>
      </c>
      <c r="FY26" s="29">
        <v>150185.60000000001</v>
      </c>
      <c r="FZ26" s="29">
        <v>150186.82999999999</v>
      </c>
      <c r="GA26" s="29"/>
      <c r="GB26" s="29">
        <v>150188.10999999999</v>
      </c>
      <c r="GC26" s="29">
        <v>150189.39000000001</v>
      </c>
      <c r="GD26" s="29">
        <v>150190.54</v>
      </c>
      <c r="GE26" s="29">
        <v>150191.82</v>
      </c>
      <c r="GF26" s="29">
        <v>150193.04999999999</v>
      </c>
      <c r="GG26" s="29">
        <v>150194.32999999999</v>
      </c>
      <c r="GH26" s="31"/>
    </row>
    <row r="27" spans="1:190" ht="20" x14ac:dyDescent="0.4">
      <c r="A27" s="28" t="s">
        <v>27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30"/>
      <c r="DR27" s="29"/>
      <c r="DS27" s="29">
        <v>200000</v>
      </c>
      <c r="DT27" s="29">
        <v>200002.19</v>
      </c>
      <c r="DU27" s="29">
        <v>200003.18</v>
      </c>
      <c r="DV27" s="29">
        <v>200006.25</v>
      </c>
      <c r="DW27" s="29">
        <v>200009.64</v>
      </c>
      <c r="DX27" s="29">
        <v>200012.93</v>
      </c>
      <c r="DY27" s="29">
        <v>200016.33</v>
      </c>
      <c r="DZ27" s="29">
        <v>200019.62</v>
      </c>
      <c r="EA27" s="29">
        <v>200023.01</v>
      </c>
      <c r="EB27" s="29">
        <v>200026.41</v>
      </c>
      <c r="EC27" s="29">
        <v>200029.7</v>
      </c>
      <c r="ED27" s="29">
        <v>200033.1</v>
      </c>
      <c r="EE27" s="29">
        <v>200036.38</v>
      </c>
      <c r="EF27" s="29">
        <v>200039.78</v>
      </c>
      <c r="EG27" s="29">
        <v>200043.18</v>
      </c>
      <c r="EH27" s="29">
        <v>200046.25</v>
      </c>
      <c r="EI27" s="29">
        <v>200049.65</v>
      </c>
      <c r="EJ27" s="29">
        <v>200052.93</v>
      </c>
      <c r="EK27" s="29">
        <v>200056.33</v>
      </c>
      <c r="EL27" s="29">
        <v>200059.62</v>
      </c>
      <c r="EM27" s="29">
        <v>200063.02</v>
      </c>
      <c r="EN27" s="29">
        <v>200066.42</v>
      </c>
      <c r="EO27" s="29">
        <v>200069.71</v>
      </c>
      <c r="EP27" s="29">
        <v>200073.1</v>
      </c>
      <c r="EQ27" s="29">
        <v>200076.39</v>
      </c>
      <c r="ER27" s="29">
        <v>200079.79</v>
      </c>
      <c r="ES27" s="29">
        <v>200083.19</v>
      </c>
      <c r="ET27" s="29">
        <v>200087</v>
      </c>
      <c r="EU27" s="29">
        <v>200089.66</v>
      </c>
      <c r="EV27" s="29">
        <v>200092.95</v>
      </c>
      <c r="EW27" s="29">
        <v>200096.34</v>
      </c>
      <c r="EX27" s="29">
        <v>200099.63</v>
      </c>
      <c r="EY27" s="29">
        <v>200103.03</v>
      </c>
      <c r="EZ27" s="29">
        <v>200106.43</v>
      </c>
      <c r="FA27" s="29">
        <v>200109.72</v>
      </c>
      <c r="FB27" s="29">
        <v>200113.12</v>
      </c>
      <c r="FC27" s="29">
        <v>200119.81</v>
      </c>
      <c r="FD27" s="29">
        <v>200123.21</v>
      </c>
      <c r="FE27" s="29">
        <v>200126.39</v>
      </c>
      <c r="FF27" s="29">
        <v>200129.78</v>
      </c>
      <c r="FG27" s="29">
        <v>200133.07</v>
      </c>
      <c r="FH27" s="29">
        <v>200136.47</v>
      </c>
      <c r="FI27" s="29">
        <v>200139.79</v>
      </c>
      <c r="FJ27" s="29">
        <v>200143.16</v>
      </c>
      <c r="FK27" s="29">
        <v>200149.85</v>
      </c>
      <c r="FL27" s="29">
        <v>200153.26</v>
      </c>
      <c r="FM27" s="29">
        <v>200156.54</v>
      </c>
      <c r="FN27" s="29">
        <v>200159.94</v>
      </c>
      <c r="FO27" s="29"/>
      <c r="FP27" s="29">
        <v>200163.34</v>
      </c>
      <c r="FQ27" s="29">
        <v>200166.41</v>
      </c>
      <c r="FR27" s="29">
        <v>200169.81</v>
      </c>
      <c r="FS27" s="29">
        <v>200173.1</v>
      </c>
      <c r="FT27" s="29">
        <v>200176.5</v>
      </c>
      <c r="FU27" s="29">
        <v>200179.79</v>
      </c>
      <c r="FV27" s="29">
        <v>200183.19</v>
      </c>
      <c r="FW27" s="29">
        <v>200186.59</v>
      </c>
      <c r="FX27" s="29">
        <v>200189.88</v>
      </c>
      <c r="FY27" s="29">
        <v>200193.28</v>
      </c>
      <c r="FZ27" s="29">
        <v>200196.57</v>
      </c>
      <c r="GA27" s="29"/>
      <c r="GB27" s="29">
        <v>200199.97</v>
      </c>
      <c r="GC27" s="29">
        <v>200203.37</v>
      </c>
      <c r="GD27" s="29">
        <v>200206.45</v>
      </c>
      <c r="GE27" s="29">
        <v>200209.85</v>
      </c>
      <c r="GF27" s="29">
        <v>200213.57</v>
      </c>
      <c r="GG27" s="29">
        <v>200220.26</v>
      </c>
      <c r="GH27" s="32"/>
    </row>
    <row r="28" spans="1:190" ht="20" hidden="1" x14ac:dyDescent="0.4">
      <c r="A28" s="28" t="s">
        <v>28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30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>
        <v>1425.79</v>
      </c>
      <c r="CB28" s="29">
        <v>962.99</v>
      </c>
      <c r="CC28" s="29">
        <v>469.19</v>
      </c>
      <c r="CD28" s="29">
        <v>21.89</v>
      </c>
      <c r="CE28" s="29">
        <v>46.69</v>
      </c>
      <c r="CF28" s="29">
        <v>65</v>
      </c>
      <c r="CG28" s="29">
        <v>99</v>
      </c>
      <c r="CH28" s="29">
        <v>99</v>
      </c>
      <c r="CI28" s="29">
        <v>46.69</v>
      </c>
      <c r="CJ28" s="29">
        <v>134.69</v>
      </c>
      <c r="CK28" s="29">
        <v>154.28</v>
      </c>
      <c r="CL28" s="29">
        <v>377.2</v>
      </c>
      <c r="CM28" s="29">
        <v>207.8</v>
      </c>
      <c r="CN28" s="29">
        <v>254.3</v>
      </c>
      <c r="CO28" s="29">
        <v>294.60000000000002</v>
      </c>
      <c r="CP28" s="29">
        <v>313.2</v>
      </c>
      <c r="CQ28" s="29">
        <v>22.5</v>
      </c>
      <c r="CR28" s="29">
        <v>28.7</v>
      </c>
      <c r="CS28" s="29">
        <v>50.4</v>
      </c>
      <c r="CT28" s="29">
        <v>50.4</v>
      </c>
      <c r="CU28" s="29">
        <v>50.4</v>
      </c>
      <c r="CV28" s="29">
        <v>78.3</v>
      </c>
      <c r="CW28" s="29">
        <v>115.5</v>
      </c>
      <c r="CX28" s="29">
        <v>143.4</v>
      </c>
      <c r="CY28" s="29">
        <v>177.5</v>
      </c>
      <c r="CZ28" s="29">
        <v>230.2</v>
      </c>
      <c r="DA28" s="29">
        <v>301.5</v>
      </c>
      <c r="DB28" s="29">
        <v>62.1</v>
      </c>
      <c r="DC28" s="29">
        <v>22.4</v>
      </c>
      <c r="DD28" s="29">
        <v>10.199999999999999</v>
      </c>
      <c r="DE28" s="29">
        <v>16.399999999999999</v>
      </c>
      <c r="DF28" s="29">
        <v>47.4</v>
      </c>
      <c r="DG28" s="29">
        <v>47.4</v>
      </c>
      <c r="DH28" s="29">
        <v>97</v>
      </c>
      <c r="DI28" s="29">
        <v>134.19999999999999</v>
      </c>
      <c r="DJ28" s="29">
        <v>46.2</v>
      </c>
      <c r="DK28" s="29">
        <v>5.4</v>
      </c>
      <c r="DL28" s="29">
        <v>13.3</v>
      </c>
      <c r="DM28" s="29">
        <v>1</v>
      </c>
      <c r="DN28" s="29">
        <v>66.400000000000006</v>
      </c>
      <c r="DO28" s="29">
        <v>2.2000000000000002</v>
      </c>
      <c r="DP28" s="29">
        <v>59.2</v>
      </c>
      <c r="DQ28" s="30"/>
      <c r="DR28" s="29">
        <v>96</v>
      </c>
      <c r="DS28" s="29">
        <v>137.9</v>
      </c>
      <c r="DT28" s="29">
        <v>213.49</v>
      </c>
      <c r="DU28" s="29">
        <v>5.69</v>
      </c>
      <c r="DV28" s="29">
        <v>46.59</v>
      </c>
      <c r="DW28" s="29">
        <v>71.39</v>
      </c>
      <c r="DX28" s="29">
        <v>142.99</v>
      </c>
      <c r="DY28" s="29">
        <v>29.59</v>
      </c>
      <c r="DZ28" s="29">
        <v>60.59</v>
      </c>
      <c r="EA28" s="29">
        <v>157.59</v>
      </c>
      <c r="EB28" s="29">
        <v>157.59</v>
      </c>
      <c r="EC28" s="29">
        <v>182.39</v>
      </c>
      <c r="ED28" s="29">
        <v>2.39</v>
      </c>
      <c r="EE28" s="29">
        <v>2.39</v>
      </c>
      <c r="EF28" s="29">
        <v>84.18</v>
      </c>
      <c r="EG28" s="29">
        <v>13.98</v>
      </c>
      <c r="EH28" s="29">
        <v>30.08</v>
      </c>
      <c r="EI28" s="29">
        <v>83.98</v>
      </c>
      <c r="EJ28" s="29">
        <v>109.08</v>
      </c>
      <c r="EK28" s="29">
        <v>1.58</v>
      </c>
      <c r="EL28" s="29">
        <v>47.88</v>
      </c>
      <c r="EM28" s="29">
        <v>8.08</v>
      </c>
      <c r="EN28" s="29">
        <v>74.38</v>
      </c>
      <c r="EO28" s="29">
        <v>102.58</v>
      </c>
      <c r="EP28" s="29">
        <v>2.58</v>
      </c>
      <c r="EQ28" s="29">
        <v>14.98</v>
      </c>
      <c r="ER28" s="29">
        <v>27.38</v>
      </c>
      <c r="ES28" s="29">
        <v>58.38</v>
      </c>
      <c r="ET28" s="29">
        <v>102.68</v>
      </c>
      <c r="EU28" s="29">
        <v>22</v>
      </c>
      <c r="EV28" s="29">
        <v>75</v>
      </c>
      <c r="EW28" s="29">
        <v>93.9</v>
      </c>
      <c r="EX28" s="29">
        <v>22.79</v>
      </c>
      <c r="EY28" s="29">
        <v>48.19</v>
      </c>
      <c r="EZ28" s="29">
        <v>60.59</v>
      </c>
      <c r="FA28" s="29">
        <v>0.59</v>
      </c>
      <c r="FB28" s="29">
        <v>16.09</v>
      </c>
      <c r="FC28" s="29">
        <v>16.09</v>
      </c>
      <c r="FD28" s="29">
        <v>50.49</v>
      </c>
      <c r="FE28" s="29">
        <v>0</v>
      </c>
      <c r="FF28" s="29">
        <v>112.68</v>
      </c>
      <c r="FG28" s="29">
        <v>112.68</v>
      </c>
      <c r="FH28" s="29">
        <v>255.6</v>
      </c>
      <c r="FI28" s="29">
        <v>5.04</v>
      </c>
      <c r="FJ28" s="29">
        <v>5.04</v>
      </c>
      <c r="FK28" s="29">
        <v>280.5</v>
      </c>
      <c r="FL28" s="29">
        <v>5.04</v>
      </c>
      <c r="FM28" s="29">
        <v>40.619999999999997</v>
      </c>
      <c r="FN28" s="29">
        <v>55.74</v>
      </c>
      <c r="FO28" s="29"/>
      <c r="FP28" s="29">
        <v>10.08</v>
      </c>
      <c r="FQ28" s="29">
        <v>10.08</v>
      </c>
      <c r="FR28" s="29">
        <v>10.08</v>
      </c>
      <c r="FS28" s="29">
        <v>60.48</v>
      </c>
      <c r="FT28" s="29">
        <v>60.48</v>
      </c>
      <c r="FU28" s="29">
        <v>620.1</v>
      </c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16"/>
    </row>
    <row r="29" spans="1:190" ht="40" hidden="1" x14ac:dyDescent="0.4">
      <c r="A29" s="28" t="s">
        <v>29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>
        <v>201997.68</v>
      </c>
      <c r="AH29" s="29">
        <v>201997.68</v>
      </c>
      <c r="AI29" s="29">
        <v>201997.68</v>
      </c>
      <c r="AJ29" s="29">
        <v>202230.44</v>
      </c>
      <c r="AK29" s="29">
        <v>202486.52</v>
      </c>
      <c r="AL29" s="29">
        <v>202711.93</v>
      </c>
      <c r="AM29" s="29">
        <v>202711.93</v>
      </c>
      <c r="AN29" s="29">
        <v>203028.19</v>
      </c>
      <c r="AO29" s="29">
        <v>203330</v>
      </c>
      <c r="AP29" s="29">
        <v>203285.82</v>
      </c>
      <c r="AQ29" s="29">
        <v>203338.74</v>
      </c>
      <c r="AR29" s="29">
        <f>+AQ29+55</f>
        <v>203393.74</v>
      </c>
      <c r="AS29" s="29">
        <v>203425.11</v>
      </c>
      <c r="AT29" s="29">
        <v>203466.91</v>
      </c>
      <c r="AU29" s="29">
        <v>203502</v>
      </c>
      <c r="AV29" s="29">
        <v>203544</v>
      </c>
      <c r="AW29" s="29">
        <v>203595.16</v>
      </c>
      <c r="AX29" s="29">
        <f>+AW29+42</f>
        <v>203637.16</v>
      </c>
      <c r="AY29" s="29">
        <v>203677.45</v>
      </c>
      <c r="AZ29" s="29">
        <v>203720.7</v>
      </c>
      <c r="BA29" s="29">
        <v>203720.7</v>
      </c>
      <c r="BB29" s="29">
        <v>203720.7</v>
      </c>
      <c r="BC29" s="29">
        <v>203720.7</v>
      </c>
      <c r="BD29" s="29">
        <v>203888.2</v>
      </c>
      <c r="BE29" s="29">
        <v>203928.42</v>
      </c>
      <c r="BF29" s="29">
        <v>203961.95</v>
      </c>
      <c r="BG29" s="30"/>
      <c r="BH29" s="29">
        <v>203996.6</v>
      </c>
      <c r="BI29" s="29">
        <v>204030.14</v>
      </c>
      <c r="BJ29" s="29">
        <v>204063.68</v>
      </c>
      <c r="BK29" s="29">
        <v>204099.37</v>
      </c>
      <c r="BL29" s="29">
        <v>204123.63</v>
      </c>
      <c r="BM29" s="29">
        <f>25.99+204123.63</f>
        <v>204149.62</v>
      </c>
      <c r="BN29" s="29">
        <v>204174.67</v>
      </c>
      <c r="BO29" s="29">
        <v>204200.61</v>
      </c>
      <c r="BP29" s="29">
        <v>204224.88</v>
      </c>
      <c r="BQ29" s="29">
        <v>204251.67</v>
      </c>
      <c r="BR29" s="29">
        <v>204277.62</v>
      </c>
      <c r="BS29" s="29">
        <v>204301.06</v>
      </c>
      <c r="BT29" s="29"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29">
        <v>0</v>
      </c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30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16"/>
    </row>
    <row r="30" spans="1:190" ht="40" hidden="1" x14ac:dyDescent="0.4">
      <c r="A30" s="28" t="s">
        <v>30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>
        <v>100</v>
      </c>
      <c r="AJ30" s="29">
        <v>100</v>
      </c>
      <c r="AK30" s="29">
        <v>100</v>
      </c>
      <c r="AL30" s="29">
        <v>100</v>
      </c>
      <c r="AM30" s="29">
        <v>100</v>
      </c>
      <c r="AN30" s="29">
        <v>100</v>
      </c>
      <c r="AO30" s="29">
        <v>100</v>
      </c>
      <c r="AP30" s="29">
        <v>100</v>
      </c>
      <c r="AQ30" s="29">
        <v>100</v>
      </c>
      <c r="AR30" s="29">
        <v>100</v>
      </c>
      <c r="AS30" s="29">
        <v>100</v>
      </c>
      <c r="AT30" s="29">
        <v>100</v>
      </c>
      <c r="AU30" s="29">
        <v>100</v>
      </c>
      <c r="AV30" s="29">
        <v>100</v>
      </c>
      <c r="AW30" s="29">
        <v>100</v>
      </c>
      <c r="AX30" s="29">
        <v>100</v>
      </c>
      <c r="AY30" s="29">
        <v>100</v>
      </c>
      <c r="AZ30" s="29">
        <v>100</v>
      </c>
      <c r="BA30" s="29">
        <v>100</v>
      </c>
      <c r="BB30" s="29">
        <v>100</v>
      </c>
      <c r="BC30" s="29">
        <v>100</v>
      </c>
      <c r="BD30" s="29">
        <v>100</v>
      </c>
      <c r="BE30" s="29">
        <v>100</v>
      </c>
      <c r="BF30" s="29">
        <v>100</v>
      </c>
      <c r="BG30" s="30"/>
      <c r="BH30" s="29">
        <v>100</v>
      </c>
      <c r="BI30" s="29">
        <v>100</v>
      </c>
      <c r="BJ30" s="29">
        <v>100</v>
      </c>
      <c r="BK30" s="29">
        <v>100</v>
      </c>
      <c r="BL30" s="29">
        <v>100</v>
      </c>
      <c r="BM30" s="29">
        <v>100</v>
      </c>
      <c r="BN30" s="29">
        <v>100</v>
      </c>
      <c r="BO30" s="29">
        <v>100</v>
      </c>
      <c r="BP30" s="29">
        <v>100</v>
      </c>
      <c r="BQ30" s="29">
        <v>100</v>
      </c>
      <c r="BR30" s="29">
        <v>100</v>
      </c>
      <c r="BS30" s="29">
        <v>100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29">
        <v>0</v>
      </c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30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16"/>
    </row>
    <row r="31" spans="1:190" ht="20" hidden="1" x14ac:dyDescent="0.4">
      <c r="A31" s="28" t="s">
        <v>31</v>
      </c>
      <c r="B31" s="29">
        <v>37743.9</v>
      </c>
      <c r="C31" s="29">
        <v>37806.97</v>
      </c>
      <c r="D31" s="29">
        <v>37875.96</v>
      </c>
      <c r="E31" s="29">
        <v>37899.86</v>
      </c>
      <c r="F31" s="29">
        <v>38015.08</v>
      </c>
      <c r="G31" s="29">
        <v>38132.51</v>
      </c>
      <c r="H31" s="29">
        <v>38243.21</v>
      </c>
      <c r="I31" s="29">
        <v>38355.08</v>
      </c>
      <c r="J31" s="29">
        <v>38473.370000000003</v>
      </c>
      <c r="K31" s="29">
        <v>38569.440000000002</v>
      </c>
      <c r="L31" s="29">
        <v>38663.69</v>
      </c>
      <c r="M31" s="29">
        <v>38752.99</v>
      </c>
      <c r="N31" s="29">
        <v>38829.230000000003</v>
      </c>
      <c r="O31" s="29">
        <v>38902.879999999997</v>
      </c>
      <c r="P31" s="29">
        <v>38938.949999999997</v>
      </c>
      <c r="Q31" s="29">
        <v>38964.559999999998</v>
      </c>
      <c r="R31" s="29">
        <v>38964.559999999998</v>
      </c>
      <c r="S31" s="29">
        <v>38964.559999999998</v>
      </c>
      <c r="T31" s="29">
        <v>38969.17</v>
      </c>
      <c r="U31" s="29">
        <v>38977.379999999997</v>
      </c>
      <c r="V31" s="29">
        <v>39013.69</v>
      </c>
      <c r="W31" s="29">
        <v>39059.550000000003</v>
      </c>
      <c r="X31" s="29">
        <v>39040.26</v>
      </c>
      <c r="Y31" s="29">
        <v>37274.03</v>
      </c>
      <c r="Z31" s="29">
        <v>37281.980000000003</v>
      </c>
      <c r="AA31" s="29">
        <v>37289</v>
      </c>
      <c r="AB31" s="29">
        <v>37297.040000000001</v>
      </c>
      <c r="AC31" s="29">
        <v>34024.28</v>
      </c>
      <c r="AD31" s="29">
        <v>34031.51</v>
      </c>
      <c r="AE31" s="29">
        <v>33784.129999999997</v>
      </c>
      <c r="AF31" s="29">
        <v>33638.47</v>
      </c>
      <c r="AG31" s="29">
        <v>3.8</v>
      </c>
      <c r="AH31" s="29">
        <v>3.8</v>
      </c>
      <c r="AI31" s="29">
        <v>3.8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29">
        <v>0</v>
      </c>
      <c r="BA31" s="29"/>
      <c r="BB31" s="29"/>
      <c r="BC31" s="29"/>
      <c r="BD31" s="29"/>
      <c r="BE31" s="29"/>
      <c r="BF31" s="29"/>
      <c r="BG31" s="30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30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16"/>
    </row>
    <row r="32" spans="1:190" ht="20" x14ac:dyDescent="0.4">
      <c r="A32" s="28" t="s">
        <v>32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30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30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>
        <v>175000</v>
      </c>
      <c r="ET32" s="29">
        <v>175018.2</v>
      </c>
      <c r="EU32" s="29">
        <v>175040.44</v>
      </c>
      <c r="EV32" s="29">
        <v>175063.65</v>
      </c>
      <c r="EW32" s="29">
        <v>175085.9</v>
      </c>
      <c r="EX32" s="29">
        <v>175135.11</v>
      </c>
      <c r="EY32" s="29">
        <v>175164.83</v>
      </c>
      <c r="EZ32" s="29">
        <v>175187.1</v>
      </c>
      <c r="FA32" s="29">
        <v>175210.33</v>
      </c>
      <c r="FB32" s="29">
        <v>175245.61</v>
      </c>
      <c r="FC32" s="29">
        <v>175266.85</v>
      </c>
      <c r="FD32" s="29">
        <v>175292.01</v>
      </c>
      <c r="FE32" s="29">
        <v>175313.26</v>
      </c>
      <c r="FF32" s="29">
        <v>175336.43</v>
      </c>
      <c r="FG32" s="29">
        <v>175358.65</v>
      </c>
      <c r="FH32" s="29">
        <v>175377.04</v>
      </c>
      <c r="FI32" s="29">
        <v>175384.91</v>
      </c>
      <c r="FJ32" s="29">
        <v>175393.26</v>
      </c>
      <c r="FK32" s="29">
        <v>175409.48</v>
      </c>
      <c r="FL32" s="29">
        <v>175417.83</v>
      </c>
      <c r="FM32" s="29">
        <v>175425.7</v>
      </c>
      <c r="FN32" s="29">
        <v>175434.05</v>
      </c>
      <c r="FO32" s="29">
        <f>SUM(FN20:FN32)</f>
        <v>1047030.49</v>
      </c>
      <c r="FP32" s="29">
        <f>+FN32+9</f>
        <v>175443.05</v>
      </c>
      <c r="FQ32" s="29">
        <f>+FP32+9.01</f>
        <v>175452.06</v>
      </c>
      <c r="FR32" s="29">
        <v>175434.05</v>
      </c>
      <c r="FS32" s="29">
        <v>175506.61</v>
      </c>
      <c r="FT32" s="29">
        <v>175506.61</v>
      </c>
      <c r="FU32" s="29">
        <f>+FV32+6.5-54.17</f>
        <v>425530.99</v>
      </c>
      <c r="FV32" s="29">
        <v>425578.66</v>
      </c>
      <c r="FW32" s="29">
        <f>+FV32+54.19</f>
        <v>425632.85</v>
      </c>
      <c r="FX32" s="29">
        <v>425685.29</v>
      </c>
      <c r="FY32" s="29">
        <v>425740.29</v>
      </c>
      <c r="FZ32" s="29">
        <v>425796.29</v>
      </c>
      <c r="GA32" s="29">
        <f>SUM(GB20:GB32)</f>
        <v>1313661.0599999998</v>
      </c>
      <c r="GB32" s="29">
        <v>425854.29</v>
      </c>
      <c r="GC32" s="29">
        <v>425900.29</v>
      </c>
      <c r="GD32" s="29">
        <v>425945</v>
      </c>
      <c r="GE32" s="29">
        <v>426034.79</v>
      </c>
      <c r="GF32" s="29">
        <v>426098.29</v>
      </c>
      <c r="GG32" s="29">
        <v>426162.79</v>
      </c>
      <c r="GH32" s="33">
        <f>SUM(GG20:GG32)</f>
        <v>1267895.68</v>
      </c>
    </row>
    <row r="33" spans="1:190" ht="20" x14ac:dyDescent="0.4">
      <c r="A33" s="34" t="s">
        <v>33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6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6"/>
      <c r="DR33" s="35"/>
      <c r="DS33" s="35"/>
      <c r="DT33" s="35"/>
      <c r="DU33" s="35"/>
      <c r="DV33" s="35"/>
      <c r="DW33" s="35">
        <v>100</v>
      </c>
      <c r="DX33" s="35">
        <v>100</v>
      </c>
      <c r="DY33" s="35">
        <v>14812.88</v>
      </c>
      <c r="DZ33" s="35">
        <v>22496.6</v>
      </c>
      <c r="EA33" s="35">
        <v>31040.15</v>
      </c>
      <c r="EB33" s="35">
        <v>39001.39</v>
      </c>
      <c r="EC33" s="35">
        <v>46733.77</v>
      </c>
      <c r="ED33" s="35">
        <v>54336.46</v>
      </c>
      <c r="EE33" s="35">
        <v>62166.68</v>
      </c>
      <c r="EF33" s="35">
        <v>71415.31</v>
      </c>
      <c r="EG33" s="35">
        <v>79329.53</v>
      </c>
      <c r="EH33" s="35">
        <v>86088.76</v>
      </c>
      <c r="EI33" s="35">
        <v>94690.240000000005</v>
      </c>
      <c r="EJ33" s="35">
        <v>103145.53</v>
      </c>
      <c r="EK33" s="35">
        <v>111815.08</v>
      </c>
      <c r="EL33" s="35">
        <v>120458.92</v>
      </c>
      <c r="EM33" s="35">
        <v>128869.57</v>
      </c>
      <c r="EN33" s="35">
        <v>137311.85999999999</v>
      </c>
      <c r="EO33" s="35">
        <v>145314.38</v>
      </c>
      <c r="EP33" s="35">
        <v>154052.54999999999</v>
      </c>
      <c r="EQ33" s="35">
        <v>162602.84</v>
      </c>
      <c r="ER33" s="35">
        <v>172808.97</v>
      </c>
      <c r="ES33" s="35">
        <v>180826.13</v>
      </c>
      <c r="ET33" s="35">
        <v>188576.46</v>
      </c>
      <c r="EU33" s="35">
        <v>197018.12</v>
      </c>
      <c r="EV33" s="35">
        <v>205639.4</v>
      </c>
      <c r="EW33" s="35">
        <v>213288.54</v>
      </c>
      <c r="EX33" s="35">
        <v>221833.47</v>
      </c>
      <c r="EY33" s="35">
        <v>230557.8</v>
      </c>
      <c r="EZ33" s="35">
        <v>239121.53</v>
      </c>
      <c r="FA33" s="35">
        <v>247823.85</v>
      </c>
      <c r="FB33" s="35">
        <v>256398.39</v>
      </c>
      <c r="FC33" s="35">
        <v>264841.96000000002</v>
      </c>
      <c r="FD33" s="35">
        <v>275213.82</v>
      </c>
      <c r="FE33" s="35">
        <v>283142.61</v>
      </c>
      <c r="FF33" s="35">
        <v>290642.11</v>
      </c>
      <c r="FG33" s="35">
        <v>298092.95</v>
      </c>
      <c r="FH33" s="35">
        <v>304982.21999999997</v>
      </c>
      <c r="FI33" s="35">
        <v>312563.53999999998</v>
      </c>
      <c r="FJ33" s="35">
        <v>321116.14</v>
      </c>
      <c r="FK33" s="35">
        <v>338122.11</v>
      </c>
      <c r="FL33" s="35">
        <v>346766.69</v>
      </c>
      <c r="FM33" s="35">
        <v>347824.65</v>
      </c>
      <c r="FN33" s="35">
        <v>356731.56</v>
      </c>
      <c r="FO33" s="35"/>
      <c r="FP33" s="35">
        <v>364542.03</v>
      </c>
      <c r="FQ33" s="35">
        <v>369691.09</v>
      </c>
      <c r="FR33" s="35">
        <v>377607.67999999999</v>
      </c>
      <c r="FS33" s="35">
        <v>380162.87</v>
      </c>
      <c r="FT33" s="35">
        <v>389627.63</v>
      </c>
      <c r="FU33" s="35">
        <v>390530.5</v>
      </c>
      <c r="FV33" s="35">
        <v>400842.61</v>
      </c>
      <c r="FW33" s="35">
        <v>409211.4</v>
      </c>
      <c r="FX33" s="35">
        <v>419127.42</v>
      </c>
      <c r="FY33" s="35">
        <f>+FX33+11000</f>
        <v>430127.42</v>
      </c>
      <c r="FZ33" s="35">
        <v>441560</v>
      </c>
      <c r="GA33" s="35"/>
      <c r="GB33" s="35">
        <v>444650.5</v>
      </c>
      <c r="GC33" s="35">
        <v>455822</v>
      </c>
      <c r="GD33" s="35">
        <v>466500</v>
      </c>
      <c r="GE33" s="35">
        <v>477400</v>
      </c>
      <c r="GF33" s="35">
        <f>477400+9555</f>
        <v>486955</v>
      </c>
      <c r="GG33" s="35">
        <v>496100</v>
      </c>
      <c r="GH33" s="37">
        <f>+GG33</f>
        <v>496100</v>
      </c>
    </row>
    <row r="34" spans="1:190" ht="20" x14ac:dyDescent="0.4">
      <c r="A34" s="38" t="s">
        <v>34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0"/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204443.07</v>
      </c>
      <c r="BU34" s="39">
        <v>204577.54</v>
      </c>
      <c r="BV34" s="39">
        <v>204699.48</v>
      </c>
      <c r="BW34" s="39">
        <v>204829.91</v>
      </c>
      <c r="BX34" s="39">
        <v>204947.79</v>
      </c>
      <c r="BY34" s="39">
        <v>205078.38</v>
      </c>
      <c r="BZ34" s="39">
        <v>205204.83</v>
      </c>
      <c r="CA34" s="39">
        <v>205331.37</v>
      </c>
      <c r="CB34" s="39">
        <v>205378.63</v>
      </c>
      <c r="CC34" s="39">
        <v>205430.96</v>
      </c>
      <c r="CD34" s="39">
        <v>205449.54</v>
      </c>
      <c r="CE34" s="39">
        <v>205465.3</v>
      </c>
      <c r="CF34" s="39">
        <v>205465.3</v>
      </c>
      <c r="CG34" s="39">
        <v>205500.2</v>
      </c>
      <c r="CH34" s="39">
        <v>205517.09</v>
      </c>
      <c r="CI34" s="39">
        <v>205535.67</v>
      </c>
      <c r="CJ34" s="39">
        <v>205551.44</v>
      </c>
      <c r="CK34" s="39">
        <v>205567.77</v>
      </c>
      <c r="CL34" s="39">
        <v>205585.76</v>
      </c>
      <c r="CM34" s="39">
        <f>205619.03-16.33</f>
        <v>205602.7</v>
      </c>
      <c r="CN34" s="39">
        <v>205619.03</v>
      </c>
      <c r="CO34" s="39">
        <v>205636.5</v>
      </c>
      <c r="CP34" s="39">
        <v>205654.53</v>
      </c>
      <c r="CQ34" s="39">
        <v>205670.87</v>
      </c>
      <c r="CR34" s="39">
        <v>205689.46</v>
      </c>
      <c r="CS34" s="39">
        <v>205705.24</v>
      </c>
      <c r="CT34" s="39">
        <v>205722.71</v>
      </c>
      <c r="CU34" s="39">
        <v>205740.75</v>
      </c>
      <c r="CV34" s="39">
        <v>205756.53</v>
      </c>
      <c r="CW34" s="39">
        <v>205773.44</v>
      </c>
      <c r="CX34" s="39">
        <v>205790.36</v>
      </c>
      <c r="CY34" s="39">
        <v>205807.84</v>
      </c>
      <c r="CZ34" s="39">
        <v>205825.65</v>
      </c>
      <c r="DA34" s="39">
        <v>205843.36</v>
      </c>
      <c r="DB34" s="39">
        <v>205862</v>
      </c>
      <c r="DC34" s="39">
        <v>205876.64</v>
      </c>
      <c r="DD34" s="39">
        <v>205894.69</v>
      </c>
      <c r="DE34" s="39">
        <v>205911.05</v>
      </c>
      <c r="DF34" s="39">
        <v>205928.54</v>
      </c>
      <c r="DG34" s="39">
        <v>205945.98</v>
      </c>
      <c r="DH34" s="39">
        <v>205962.3</v>
      </c>
      <c r="DI34" s="39">
        <v>205979.74</v>
      </c>
      <c r="DJ34" s="39">
        <v>205997.19</v>
      </c>
      <c r="DK34" s="39">
        <v>206014.07999999999</v>
      </c>
      <c r="DL34" s="39">
        <v>207248.38</v>
      </c>
      <c r="DM34" s="39">
        <v>207265.94</v>
      </c>
      <c r="DN34" s="39">
        <v>207282.64</v>
      </c>
      <c r="DO34" s="39">
        <v>207291.16</v>
      </c>
      <c r="DP34" s="39">
        <v>207299.96</v>
      </c>
      <c r="DQ34" s="40"/>
      <c r="DR34" s="39">
        <v>207308.48</v>
      </c>
      <c r="DS34" s="39">
        <v>207317</v>
      </c>
      <c r="DT34" s="39">
        <v>207326.09</v>
      </c>
      <c r="DU34" s="39">
        <v>207334.04</v>
      </c>
      <c r="DV34" s="39">
        <v>207342.84</v>
      </c>
      <c r="DW34" s="39">
        <v>207342.84</v>
      </c>
      <c r="DX34" s="39">
        <v>207350.79</v>
      </c>
      <c r="DY34" s="39">
        <v>207360.16</v>
      </c>
      <c r="DZ34" s="39">
        <v>207363.68</v>
      </c>
      <c r="EA34" s="39">
        <v>207372.49</v>
      </c>
      <c r="EB34" s="39">
        <v>207381.3</v>
      </c>
      <c r="EC34" s="39">
        <v>207389.54</v>
      </c>
      <c r="ED34" s="39">
        <v>207398.63</v>
      </c>
      <c r="EE34" s="39">
        <v>207407.15</v>
      </c>
      <c r="EF34" s="39">
        <v>207415.39</v>
      </c>
      <c r="EG34" s="39">
        <v>207424.77</v>
      </c>
      <c r="EH34" s="39">
        <v>207437.73</v>
      </c>
      <c r="EI34" s="39">
        <v>207455.06</v>
      </c>
      <c r="EJ34" s="39">
        <v>207463.87</v>
      </c>
      <c r="EK34" s="39">
        <v>207472.11</v>
      </c>
      <c r="EL34" s="39">
        <v>207481.2</v>
      </c>
      <c r="EM34" s="39">
        <v>207490.01</v>
      </c>
      <c r="EN34" s="39">
        <v>207497.97</v>
      </c>
      <c r="EO34" s="39">
        <v>207507.35</v>
      </c>
      <c r="EP34" s="39">
        <v>267517.84999999998</v>
      </c>
      <c r="EQ34" s="39">
        <v>267529.21000000002</v>
      </c>
      <c r="ER34" s="39">
        <v>267540.57</v>
      </c>
      <c r="ES34" s="39">
        <v>267550.83</v>
      </c>
      <c r="ET34" s="39">
        <v>267561.46000000002</v>
      </c>
      <c r="EU34" s="39">
        <v>267573.19</v>
      </c>
      <c r="EV34" s="39">
        <v>267584.55</v>
      </c>
      <c r="EW34" s="39">
        <v>267593.96999999997</v>
      </c>
      <c r="EX34" s="39">
        <v>267624.90999999997</v>
      </c>
      <c r="EY34" s="39">
        <v>267635.90999999997</v>
      </c>
      <c r="EZ34" s="39">
        <v>267647.28000000003</v>
      </c>
      <c r="FA34" s="39">
        <v>267658.65000000002</v>
      </c>
      <c r="FB34" s="39">
        <v>267658.65000000002</v>
      </c>
      <c r="FC34" s="39">
        <v>267681.01</v>
      </c>
      <c r="FD34" s="39">
        <v>267692.38</v>
      </c>
      <c r="FE34" s="39">
        <v>267702.65000000002</v>
      </c>
      <c r="FF34" s="39">
        <v>267714.38</v>
      </c>
      <c r="FG34" s="39">
        <v>267725.38</v>
      </c>
      <c r="FH34" s="39">
        <v>267736.02</v>
      </c>
      <c r="FI34" s="39">
        <v>267747.76</v>
      </c>
      <c r="FJ34" s="39">
        <v>267754.13</v>
      </c>
      <c r="FK34" s="39">
        <v>267766.5</v>
      </c>
      <c r="FL34" s="39">
        <v>267772.5</v>
      </c>
      <c r="FM34" s="39">
        <v>267778.87</v>
      </c>
      <c r="FN34" s="39">
        <v>267785.24</v>
      </c>
      <c r="FO34" s="39"/>
      <c r="FP34" s="39">
        <v>267790.88</v>
      </c>
      <c r="FQ34" s="39">
        <v>267796.15000000002</v>
      </c>
      <c r="FR34" s="39">
        <v>267803.26</v>
      </c>
      <c r="FS34" s="39">
        <v>267809.27</v>
      </c>
      <c r="FT34" s="39">
        <v>267814.53999999998</v>
      </c>
      <c r="FU34" s="39">
        <v>267821.65000000002</v>
      </c>
      <c r="FV34" s="39">
        <v>267838.3</v>
      </c>
      <c r="FW34" s="39">
        <v>267845.03999999998</v>
      </c>
      <c r="FX34" s="39">
        <v>267845.40999999997</v>
      </c>
      <c r="FY34" s="39">
        <v>267851.05</v>
      </c>
      <c r="FZ34" s="39">
        <v>267857.78999999998</v>
      </c>
      <c r="GA34" s="39"/>
      <c r="GB34" s="39">
        <v>267864.15999999997</v>
      </c>
      <c r="GC34" s="39">
        <v>267870.53999999998</v>
      </c>
      <c r="GD34" s="39">
        <v>267875.81</v>
      </c>
      <c r="GE34" s="39">
        <v>267882.19</v>
      </c>
      <c r="GF34" s="39">
        <v>267889</v>
      </c>
      <c r="GG34" s="39">
        <v>267889</v>
      </c>
      <c r="GH34" s="41">
        <f>+GG34</f>
        <v>267889</v>
      </c>
    </row>
    <row r="35" spans="1:190" ht="20" x14ac:dyDescent="0.4">
      <c r="A35" s="42" t="s">
        <v>35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3990.47</v>
      </c>
      <c r="AP35" s="43">
        <v>2694.74</v>
      </c>
      <c r="AQ35" s="43">
        <v>2682.74</v>
      </c>
      <c r="AR35" s="43">
        <v>2670.74</v>
      </c>
      <c r="AS35" s="43">
        <v>3132.92</v>
      </c>
      <c r="AT35" s="43">
        <v>2646.74</v>
      </c>
      <c r="AU35" s="43">
        <v>1631.76</v>
      </c>
      <c r="AV35" s="43">
        <v>1420.3</v>
      </c>
      <c r="AW35" s="43">
        <v>1408.3</v>
      </c>
      <c r="AX35" s="43">
        <v>6988</v>
      </c>
      <c r="AY35" s="43">
        <v>6988</v>
      </c>
      <c r="AZ35" s="43">
        <v>6988</v>
      </c>
      <c r="BA35" s="43">
        <v>6988</v>
      </c>
      <c r="BB35" s="43">
        <v>6988</v>
      </c>
      <c r="BC35" s="43">
        <v>6820.07</v>
      </c>
      <c r="BD35" s="43">
        <v>6820.07</v>
      </c>
      <c r="BE35" s="43">
        <v>6820.07</v>
      </c>
      <c r="BF35" s="43">
        <v>6820.07</v>
      </c>
      <c r="BG35" s="44"/>
      <c r="BH35" s="43">
        <v>6820.07</v>
      </c>
      <c r="BI35" s="43">
        <v>6820.07</v>
      </c>
      <c r="BJ35" s="43">
        <v>6820.07</v>
      </c>
      <c r="BK35" s="43">
        <v>6820.07</v>
      </c>
      <c r="BL35" s="43">
        <v>6820.07</v>
      </c>
      <c r="BM35" s="43">
        <v>6820.07</v>
      </c>
      <c r="BN35" s="43">
        <v>6820.07</v>
      </c>
      <c r="BO35" s="43">
        <v>6820.07</v>
      </c>
      <c r="BP35" s="43">
        <v>6820.07</v>
      </c>
      <c r="BQ35" s="43">
        <v>6820.07</v>
      </c>
      <c r="BR35" s="43">
        <v>6820.07</v>
      </c>
      <c r="BS35" s="43">
        <v>6820.07</v>
      </c>
      <c r="BT35" s="43">
        <v>6820.07</v>
      </c>
      <c r="BU35" s="43">
        <v>6820.07</v>
      </c>
      <c r="BV35" s="43">
        <v>6820.07</v>
      </c>
      <c r="BW35" s="43">
        <v>6820.07</v>
      </c>
      <c r="BX35" s="43">
        <v>6820.07</v>
      </c>
      <c r="BY35" s="43">
        <v>6820.07</v>
      </c>
      <c r="BZ35" s="43">
        <v>6820.07</v>
      </c>
      <c r="CA35" s="43">
        <v>6820.07</v>
      </c>
      <c r="CB35" s="43">
        <v>6820.07</v>
      </c>
      <c r="CC35" s="43">
        <v>6820.07</v>
      </c>
      <c r="CD35" s="43">
        <v>6820.07</v>
      </c>
      <c r="CE35" s="43">
        <v>6820.07</v>
      </c>
      <c r="CF35" s="43">
        <v>6820.07</v>
      </c>
      <c r="CG35" s="43">
        <v>6820.07</v>
      </c>
      <c r="CH35" s="43">
        <v>6820.07</v>
      </c>
      <c r="CI35" s="43">
        <v>6820.07</v>
      </c>
      <c r="CJ35" s="43">
        <v>6820.07</v>
      </c>
      <c r="CK35" s="43">
        <v>6820.07</v>
      </c>
      <c r="CL35" s="43">
        <v>6820.07</v>
      </c>
      <c r="CM35" s="43">
        <v>6820.07</v>
      </c>
      <c r="CN35" s="43">
        <v>6820.07</v>
      </c>
      <c r="CO35" s="43">
        <v>6820.07</v>
      </c>
      <c r="CP35" s="43">
        <v>6820.07</v>
      </c>
      <c r="CQ35" s="43">
        <v>6820.07</v>
      </c>
      <c r="CR35" s="43">
        <v>6820.07</v>
      </c>
      <c r="CS35" s="43">
        <v>6820.07</v>
      </c>
      <c r="CT35" s="43">
        <v>6820.07</v>
      </c>
      <c r="CU35" s="43">
        <v>6919.52</v>
      </c>
      <c r="CV35" s="43">
        <v>7048.53</v>
      </c>
      <c r="CW35" s="43">
        <v>7137.76</v>
      </c>
      <c r="CX35" s="43">
        <v>7224.92</v>
      </c>
      <c r="CY35" s="43">
        <v>7318.02</v>
      </c>
      <c r="CZ35" s="43">
        <v>7418.4</v>
      </c>
      <c r="DA35" s="43">
        <v>7519.06</v>
      </c>
      <c r="DB35" s="43">
        <v>7622.53</v>
      </c>
      <c r="DC35" s="43">
        <v>7726.64</v>
      </c>
      <c r="DD35" s="43">
        <v>7730.84</v>
      </c>
      <c r="DE35" s="43">
        <v>7923.62</v>
      </c>
      <c r="DF35" s="43">
        <v>8018.98</v>
      </c>
      <c r="DG35" s="43">
        <v>8122.18</v>
      </c>
      <c r="DH35" s="43">
        <v>8252.1</v>
      </c>
      <c r="DI35" s="43">
        <f>8252.1+88.26</f>
        <v>8340.36</v>
      </c>
      <c r="DJ35" s="43">
        <v>8340.36</v>
      </c>
      <c r="DK35" s="43">
        <v>8536.67</v>
      </c>
      <c r="DL35" s="43">
        <v>8636.9</v>
      </c>
      <c r="DM35" s="43">
        <v>8729</v>
      </c>
      <c r="DN35" s="43">
        <v>8850.01</v>
      </c>
      <c r="DO35" s="43">
        <v>8956.76</v>
      </c>
      <c r="DP35" s="43">
        <v>9057.9500000000007</v>
      </c>
      <c r="DQ35" s="44"/>
      <c r="DR35" s="43">
        <v>9163.8700000000008</v>
      </c>
      <c r="DS35" s="43">
        <v>9270.0400000000009</v>
      </c>
      <c r="DT35" s="43">
        <v>9377.74</v>
      </c>
      <c r="DU35" s="43">
        <v>9512.4500000000007</v>
      </c>
      <c r="DV35" s="43">
        <v>9606.0300000000007</v>
      </c>
      <c r="DW35" s="43">
        <v>9697.65</v>
      </c>
      <c r="DX35" s="43">
        <v>9803.49</v>
      </c>
      <c r="DY35" s="43">
        <v>9908.39</v>
      </c>
      <c r="DZ35" s="43">
        <v>10017.950000000001</v>
      </c>
      <c r="EA35" s="43">
        <v>10125.81</v>
      </c>
      <c r="EB35" s="43">
        <v>10244.4</v>
      </c>
      <c r="EC35" s="43">
        <v>10351.049999999999</v>
      </c>
      <c r="ED35" s="43">
        <v>10461.469999999999</v>
      </c>
      <c r="EE35" s="43">
        <v>10564.45</v>
      </c>
      <c r="EF35" s="43">
        <v>10678.12</v>
      </c>
      <c r="EG35" s="43">
        <v>10811.05</v>
      </c>
      <c r="EH35" s="43">
        <v>10915.87</v>
      </c>
      <c r="EI35" s="43">
        <v>11006.19</v>
      </c>
      <c r="EJ35" s="43">
        <v>11131.41</v>
      </c>
      <c r="EK35" s="43">
        <v>11243.85</v>
      </c>
      <c r="EL35" s="43">
        <v>11364.12</v>
      </c>
      <c r="EM35" s="43">
        <v>11488.98</v>
      </c>
      <c r="EN35" s="43">
        <v>11488.98</v>
      </c>
      <c r="EO35" s="43">
        <v>36488.980000000003</v>
      </c>
      <c r="EP35" s="43">
        <v>36488.980000000003</v>
      </c>
      <c r="EQ35" s="43">
        <v>36488.980000000003</v>
      </c>
      <c r="ER35" s="43">
        <v>36488.980000000003</v>
      </c>
      <c r="ES35" s="43">
        <v>36496.980000000003</v>
      </c>
      <c r="ET35" s="43">
        <v>36496.980000000003</v>
      </c>
      <c r="EU35" s="43">
        <v>36496.980000000003</v>
      </c>
      <c r="EV35" s="43">
        <v>36496.980000000003</v>
      </c>
      <c r="EW35" s="43">
        <v>36496.980000000003</v>
      </c>
      <c r="EX35" s="43">
        <v>36496.980000000003</v>
      </c>
      <c r="EY35" s="43">
        <v>36496.980000000003</v>
      </c>
      <c r="EZ35" s="43">
        <v>36496.980000000003</v>
      </c>
      <c r="FA35" s="43">
        <v>36496.980000000003</v>
      </c>
      <c r="FB35" s="43">
        <v>36496.980000000003</v>
      </c>
      <c r="FC35" s="43">
        <v>36496.980000000003</v>
      </c>
      <c r="FD35" s="43">
        <v>36496.980000000003</v>
      </c>
      <c r="FE35" s="43">
        <v>36496.980000000003</v>
      </c>
      <c r="FF35" s="43">
        <v>36496.980000000003</v>
      </c>
      <c r="FG35" s="43">
        <v>36496.980000000003</v>
      </c>
      <c r="FH35" s="43">
        <v>36496.980000000003</v>
      </c>
      <c r="FI35" s="43">
        <v>36496.980000000003</v>
      </c>
      <c r="FJ35" s="43">
        <v>36496.980000000003</v>
      </c>
      <c r="FK35" s="43">
        <v>36496.980000000003</v>
      </c>
      <c r="FL35" s="43">
        <v>36496.980000000003</v>
      </c>
      <c r="FM35" s="43">
        <v>36496.980000000003</v>
      </c>
      <c r="FN35" s="43">
        <v>36496.980000000003</v>
      </c>
      <c r="FO35" s="43"/>
      <c r="FP35" s="43">
        <v>36496.980000000003</v>
      </c>
      <c r="FQ35" s="43">
        <v>36496.980000000003</v>
      </c>
      <c r="FR35" s="43">
        <v>36496.980000000003</v>
      </c>
      <c r="FS35" s="43">
        <v>36496.980000000003</v>
      </c>
      <c r="FT35" s="43">
        <v>36496.980000000003</v>
      </c>
      <c r="FU35" s="43">
        <v>36496.980000000003</v>
      </c>
      <c r="FV35" s="43">
        <v>36496.980000000003</v>
      </c>
      <c r="FW35" s="43">
        <v>36496.980000000003</v>
      </c>
      <c r="FX35" s="43">
        <v>36496.980000000003</v>
      </c>
      <c r="FY35" s="43">
        <v>36496.980000000003</v>
      </c>
      <c r="FZ35" s="43">
        <v>36496.980000000003</v>
      </c>
      <c r="GA35" s="43"/>
      <c r="GB35" s="43">
        <v>36496.980000000003</v>
      </c>
      <c r="GC35" s="43">
        <v>36496.980000000003</v>
      </c>
      <c r="GD35" s="43">
        <v>36496.980000000003</v>
      </c>
      <c r="GE35" s="43">
        <v>36496.980000000003</v>
      </c>
      <c r="GF35" s="43">
        <v>36496.980000000003</v>
      </c>
      <c r="GG35" s="43">
        <v>36496.980000000003</v>
      </c>
      <c r="GH35" s="16"/>
    </row>
    <row r="36" spans="1:190" ht="20.5" thickBot="1" x14ac:dyDescent="0.45">
      <c r="A36" s="42" t="s">
        <v>36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>
        <v>21295.29</v>
      </c>
      <c r="AH36" s="43">
        <v>20187.2</v>
      </c>
      <c r="AI36" s="43">
        <v>20187.8</v>
      </c>
      <c r="AJ36" s="43">
        <v>20191</v>
      </c>
      <c r="AK36" s="43">
        <v>20191</v>
      </c>
      <c r="AL36" s="43">
        <v>20191</v>
      </c>
      <c r="AM36" s="43">
        <v>20191</v>
      </c>
      <c r="AN36" s="43">
        <v>10191.280000000001</v>
      </c>
      <c r="AO36" s="43">
        <v>6191.53</v>
      </c>
      <c r="AP36" s="43">
        <v>6191.76</v>
      </c>
      <c r="AQ36" s="43">
        <v>6192.03</v>
      </c>
      <c r="AR36" s="43">
        <v>6192.28</v>
      </c>
      <c r="AS36" s="43">
        <v>6192.54</v>
      </c>
      <c r="AT36" s="43">
        <v>6192.79</v>
      </c>
      <c r="AU36" s="43">
        <v>6193.03</v>
      </c>
      <c r="AV36" s="43">
        <v>6193.29</v>
      </c>
      <c r="AW36" s="43">
        <v>6193.55</v>
      </c>
      <c r="AX36" s="43">
        <v>602</v>
      </c>
      <c r="AY36" s="43">
        <v>602.02</v>
      </c>
      <c r="AZ36" s="43">
        <v>602.04</v>
      </c>
      <c r="BA36" s="43">
        <v>602.05999999999995</v>
      </c>
      <c r="BB36" s="43">
        <v>602.08000000000004</v>
      </c>
      <c r="BC36" s="43">
        <v>602.1</v>
      </c>
      <c r="BD36" s="43">
        <v>602.12</v>
      </c>
      <c r="BE36" s="43">
        <v>602.14</v>
      </c>
      <c r="BF36" s="43">
        <v>602.16</v>
      </c>
      <c r="BG36" s="44"/>
      <c r="BH36" s="43">
        <v>602.20000000000005</v>
      </c>
      <c r="BI36" s="43">
        <v>602.21</v>
      </c>
      <c r="BJ36" s="43">
        <v>602.23</v>
      </c>
      <c r="BK36" s="43">
        <v>602.25</v>
      </c>
      <c r="BL36" s="43">
        <v>602.27</v>
      </c>
      <c r="BM36" s="43">
        <v>602.27</v>
      </c>
      <c r="BN36" s="43">
        <v>602.32000000000005</v>
      </c>
      <c r="BO36" s="43">
        <v>602.35</v>
      </c>
      <c r="BP36" s="43">
        <v>602.37</v>
      </c>
      <c r="BQ36" s="43">
        <v>602.4</v>
      </c>
      <c r="BR36" s="43">
        <v>602.42999999999995</v>
      </c>
      <c r="BS36" s="43">
        <v>602.45000000000005</v>
      </c>
      <c r="BT36" s="43">
        <v>602.48</v>
      </c>
      <c r="BU36" s="43">
        <v>602.48</v>
      </c>
      <c r="BV36" s="43">
        <v>602.53</v>
      </c>
      <c r="BW36" s="43">
        <v>602.55999999999995</v>
      </c>
      <c r="BX36" s="43">
        <v>602.58000000000004</v>
      </c>
      <c r="BY36" s="43">
        <v>602.6</v>
      </c>
      <c r="BZ36" s="43">
        <v>602.63</v>
      </c>
      <c r="CA36" s="43">
        <v>602.66</v>
      </c>
      <c r="CB36" s="43">
        <v>602.67999999999995</v>
      </c>
      <c r="CC36" s="43">
        <v>602.71</v>
      </c>
      <c r="CD36" s="43">
        <v>602.73</v>
      </c>
      <c r="CE36" s="43">
        <v>602.76</v>
      </c>
      <c r="CF36" s="43">
        <v>602.79</v>
      </c>
      <c r="CG36" s="43">
        <v>602.80999999999995</v>
      </c>
      <c r="CH36" s="43">
        <v>602.84</v>
      </c>
      <c r="CI36" s="43">
        <v>602.87</v>
      </c>
      <c r="CJ36" s="43">
        <v>602.91</v>
      </c>
      <c r="CK36" s="43">
        <v>602.91999999999996</v>
      </c>
      <c r="CL36" s="43">
        <v>602.94000000000005</v>
      </c>
      <c r="CM36" s="43">
        <v>602.96</v>
      </c>
      <c r="CN36" s="43">
        <v>602.99</v>
      </c>
      <c r="CO36" s="43">
        <v>603.02</v>
      </c>
      <c r="CP36" s="43">
        <v>603.04</v>
      </c>
      <c r="CQ36" s="43">
        <v>603.07000000000005</v>
      </c>
      <c r="CR36" s="43">
        <v>603.1</v>
      </c>
      <c r="CS36" s="43">
        <v>603.12</v>
      </c>
      <c r="CT36" s="43">
        <v>603.15</v>
      </c>
      <c r="CU36" s="43">
        <v>603.16999999999996</v>
      </c>
      <c r="CV36" s="43">
        <v>603.19000000000005</v>
      </c>
      <c r="CW36" s="43">
        <v>603.22</v>
      </c>
      <c r="CX36" s="43">
        <v>603.24</v>
      </c>
      <c r="CY36" s="43">
        <v>603.26</v>
      </c>
      <c r="CZ36" s="43">
        <v>603.29</v>
      </c>
      <c r="DA36" s="43">
        <v>603.32000000000005</v>
      </c>
      <c r="DB36" s="43">
        <v>603.35</v>
      </c>
      <c r="DC36" s="43">
        <v>603.37</v>
      </c>
      <c r="DD36" s="43">
        <v>603.37</v>
      </c>
      <c r="DE36" s="43">
        <v>603.41</v>
      </c>
      <c r="DF36" s="43">
        <v>603.42999999999995</v>
      </c>
      <c r="DG36" s="43">
        <v>603.44000000000005</v>
      </c>
      <c r="DH36" s="43">
        <v>603.46</v>
      </c>
      <c r="DI36" s="43">
        <v>603.48</v>
      </c>
      <c r="DJ36" s="43">
        <v>603.49</v>
      </c>
      <c r="DK36" s="43">
        <v>603.51</v>
      </c>
      <c r="DL36" s="43">
        <v>603.52</v>
      </c>
      <c r="DM36" s="43">
        <v>603.53</v>
      </c>
      <c r="DN36" s="43">
        <v>603.54999999999995</v>
      </c>
      <c r="DO36" s="43">
        <v>603.55999999999995</v>
      </c>
      <c r="DP36" s="43">
        <v>603.58000000000004</v>
      </c>
      <c r="DQ36" s="44"/>
      <c r="DR36" s="43">
        <v>603.59</v>
      </c>
      <c r="DS36" s="43">
        <v>603.6</v>
      </c>
      <c r="DT36" s="43">
        <v>603.62</v>
      </c>
      <c r="DU36" s="43">
        <v>603.63</v>
      </c>
      <c r="DV36" s="43">
        <v>603.65</v>
      </c>
      <c r="DW36" s="43">
        <v>603.66</v>
      </c>
      <c r="DX36" s="43">
        <v>603.67999999999995</v>
      </c>
      <c r="DY36" s="43">
        <v>603.69000000000005</v>
      </c>
      <c r="DZ36" s="43">
        <v>603.71</v>
      </c>
      <c r="EA36" s="43">
        <v>603.73</v>
      </c>
      <c r="EB36" s="43">
        <v>603.74</v>
      </c>
      <c r="EC36" s="43">
        <v>603.75</v>
      </c>
      <c r="ED36" s="43">
        <v>603.76</v>
      </c>
      <c r="EE36" s="43">
        <v>603.77</v>
      </c>
      <c r="EF36" s="43">
        <v>603.78</v>
      </c>
      <c r="EG36" s="43">
        <v>603.79999999999995</v>
      </c>
      <c r="EH36" s="43">
        <v>603.82000000000005</v>
      </c>
      <c r="EI36" s="43">
        <v>603.84</v>
      </c>
      <c r="EJ36" s="43">
        <v>603.86</v>
      </c>
      <c r="EK36" s="43">
        <v>603.87</v>
      </c>
      <c r="EL36" s="43">
        <v>603.89</v>
      </c>
      <c r="EM36" s="43">
        <v>603.91</v>
      </c>
      <c r="EN36" s="43">
        <v>603.91999999999996</v>
      </c>
      <c r="EO36" s="43">
        <v>603.94000000000005</v>
      </c>
      <c r="EP36" s="43">
        <v>603.95000000000005</v>
      </c>
      <c r="EQ36" s="43">
        <v>603.97</v>
      </c>
      <c r="ER36" s="43">
        <v>603.99</v>
      </c>
      <c r="ES36" s="43">
        <v>604</v>
      </c>
      <c r="ET36" s="43">
        <v>604.01</v>
      </c>
      <c r="EU36" s="43">
        <v>604.03</v>
      </c>
      <c r="EV36" s="43">
        <v>604.04999999999995</v>
      </c>
      <c r="EW36" s="43">
        <v>604.05999999999995</v>
      </c>
      <c r="EX36" s="43">
        <v>604.08000000000004</v>
      </c>
      <c r="EY36" s="43">
        <v>604.08000000000004</v>
      </c>
      <c r="EZ36" s="43">
        <v>604.11</v>
      </c>
      <c r="FA36" s="43">
        <v>604.13</v>
      </c>
      <c r="FB36" s="43">
        <v>604.14</v>
      </c>
      <c r="FC36" s="43">
        <v>604.16</v>
      </c>
      <c r="FD36" s="43">
        <v>604.17999999999995</v>
      </c>
      <c r="FE36" s="43">
        <v>604.19000000000005</v>
      </c>
      <c r="FF36" s="43">
        <v>604.20000000000005</v>
      </c>
      <c r="FG36" s="43">
        <v>604.21</v>
      </c>
      <c r="FH36" s="43">
        <v>604.22</v>
      </c>
      <c r="FI36" s="43">
        <v>604.23</v>
      </c>
      <c r="FJ36" s="43">
        <v>604.23</v>
      </c>
      <c r="FK36" s="43">
        <v>604.26</v>
      </c>
      <c r="FL36" s="43">
        <v>604.27</v>
      </c>
      <c r="FM36" s="43">
        <v>604.28</v>
      </c>
      <c r="FN36" s="43">
        <v>604.29</v>
      </c>
      <c r="FO36" s="43"/>
      <c r="FP36" s="43">
        <v>604.29999999999995</v>
      </c>
      <c r="FQ36" s="43">
        <v>604.30999999999995</v>
      </c>
      <c r="FR36" s="43">
        <v>604.32000000000005</v>
      </c>
      <c r="FS36" s="43">
        <v>604.33000000000004</v>
      </c>
      <c r="FT36" s="43">
        <v>604.34</v>
      </c>
      <c r="FU36" s="43">
        <v>604.35</v>
      </c>
      <c r="FV36" s="43">
        <v>604.36</v>
      </c>
      <c r="FW36" s="43">
        <v>604.37</v>
      </c>
      <c r="FX36" s="43">
        <v>604.38</v>
      </c>
      <c r="FY36" s="43">
        <v>604.39</v>
      </c>
      <c r="FZ36" s="43">
        <v>604.4</v>
      </c>
      <c r="GA36" s="45"/>
      <c r="GB36" s="46">
        <v>604.41</v>
      </c>
      <c r="GC36" s="46">
        <v>604.41999999999996</v>
      </c>
      <c r="GD36" s="46">
        <v>604.42999999999995</v>
      </c>
      <c r="GE36" s="46">
        <v>604.44000000000005</v>
      </c>
      <c r="GF36" s="46">
        <v>604.45000000000005</v>
      </c>
      <c r="GG36" s="46">
        <v>604.46</v>
      </c>
      <c r="GH36" s="47">
        <f>SUM(GG35:GG36)</f>
        <v>37101.440000000002</v>
      </c>
    </row>
    <row r="37" spans="1:190" ht="20" x14ac:dyDescent="0.4">
      <c r="A37" s="21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15"/>
      <c r="GB37" s="15"/>
      <c r="GC37" s="15"/>
      <c r="GD37" s="15"/>
      <c r="GE37" s="15"/>
      <c r="GF37" s="15"/>
      <c r="GG37" s="15"/>
      <c r="GH37" s="16"/>
    </row>
    <row r="38" spans="1:190" ht="21" thickBot="1" x14ac:dyDescent="0.5">
      <c r="A38" s="21" t="s">
        <v>37</v>
      </c>
      <c r="B38" s="22">
        <f t="shared" ref="B38:AG38" si="0">SUM(B6:B36)</f>
        <v>674106.1</v>
      </c>
      <c r="C38" s="22">
        <f t="shared" si="0"/>
        <v>687859.03</v>
      </c>
      <c r="D38" s="22">
        <f t="shared" si="0"/>
        <v>667391.19999999995</v>
      </c>
      <c r="E38" s="22">
        <f t="shared" si="0"/>
        <v>641179.54999999993</v>
      </c>
      <c r="F38" s="22">
        <f t="shared" si="0"/>
        <v>619898.29999999993</v>
      </c>
      <c r="G38" s="22">
        <f t="shared" si="0"/>
        <v>626804.32000000007</v>
      </c>
      <c r="H38" s="22">
        <f t="shared" si="0"/>
        <v>897968.07000000007</v>
      </c>
      <c r="I38" s="22">
        <f t="shared" si="0"/>
        <v>863388.40999999992</v>
      </c>
      <c r="J38" s="22">
        <f t="shared" si="0"/>
        <v>825626.29</v>
      </c>
      <c r="K38" s="22">
        <f t="shared" si="0"/>
        <v>1100550.47</v>
      </c>
      <c r="L38" s="22">
        <f t="shared" si="0"/>
        <v>1143513.5699999998</v>
      </c>
      <c r="M38" s="22">
        <f t="shared" si="0"/>
        <v>1147591.8600000001</v>
      </c>
      <c r="N38" s="22">
        <f t="shared" si="0"/>
        <v>1155512.5699999998</v>
      </c>
      <c r="O38" s="22">
        <f t="shared" si="0"/>
        <v>1156036.6399999999</v>
      </c>
      <c r="P38" s="22">
        <f t="shared" si="0"/>
        <v>1134037.7999999998</v>
      </c>
      <c r="Q38" s="22">
        <f t="shared" si="0"/>
        <v>1081336.9400000002</v>
      </c>
      <c r="R38" s="22">
        <f t="shared" si="0"/>
        <v>1000399.4100000001</v>
      </c>
      <c r="S38" s="22">
        <f t="shared" si="0"/>
        <v>956302.95</v>
      </c>
      <c r="T38" s="22">
        <f t="shared" si="0"/>
        <v>785574.61999999988</v>
      </c>
      <c r="U38" s="22">
        <f t="shared" si="0"/>
        <v>722568.01</v>
      </c>
      <c r="V38" s="22">
        <f t="shared" si="0"/>
        <v>659769.18999999994</v>
      </c>
      <c r="W38" s="22">
        <f t="shared" si="0"/>
        <v>667164.31000000017</v>
      </c>
      <c r="X38" s="22">
        <f t="shared" si="0"/>
        <v>814784.03</v>
      </c>
      <c r="Y38" s="22">
        <f t="shared" si="0"/>
        <v>808524.96</v>
      </c>
      <c r="Z38" s="22">
        <f t="shared" si="0"/>
        <v>912283.76</v>
      </c>
      <c r="AA38" s="22">
        <f t="shared" si="0"/>
        <v>913765.82000000007</v>
      </c>
      <c r="AB38" s="22">
        <f t="shared" si="0"/>
        <v>909085.80999999994</v>
      </c>
      <c r="AC38" s="22">
        <f t="shared" si="0"/>
        <v>912673.7699999999</v>
      </c>
      <c r="AD38" s="22">
        <f t="shared" si="0"/>
        <v>957453.81</v>
      </c>
      <c r="AE38" s="22">
        <f t="shared" si="0"/>
        <v>955604.57</v>
      </c>
      <c r="AF38" s="22">
        <f t="shared" si="0"/>
        <v>938872.57000000007</v>
      </c>
      <c r="AG38" s="22">
        <f t="shared" si="0"/>
        <v>919303.75000000023</v>
      </c>
      <c r="AH38" s="22">
        <f t="shared" ref="AH38:BF38" si="1">SUM(AH6:AH36)</f>
        <v>896506.95</v>
      </c>
      <c r="AI38" s="22">
        <f t="shared" si="1"/>
        <v>884896.7200000002</v>
      </c>
      <c r="AJ38" s="22">
        <f t="shared" si="1"/>
        <v>857636.75</v>
      </c>
      <c r="AK38" s="22">
        <f t="shared" si="1"/>
        <v>963091.90999999992</v>
      </c>
      <c r="AL38" s="22">
        <f t="shared" si="1"/>
        <v>1015683.5</v>
      </c>
      <c r="AM38" s="22">
        <f t="shared" si="1"/>
        <v>1016686</v>
      </c>
      <c r="AN38" s="22">
        <f t="shared" si="1"/>
        <v>937243.98999999976</v>
      </c>
      <c r="AO38" s="22">
        <f t="shared" si="1"/>
        <v>941997.78</v>
      </c>
      <c r="AP38" s="22">
        <f t="shared" si="1"/>
        <v>886813.81</v>
      </c>
      <c r="AQ38" s="22">
        <f t="shared" si="1"/>
        <v>811106.61</v>
      </c>
      <c r="AR38" s="22">
        <f t="shared" si="1"/>
        <v>805345.74000000011</v>
      </c>
      <c r="AS38" s="22">
        <f t="shared" si="1"/>
        <v>780888.74000000011</v>
      </c>
      <c r="AT38" s="22">
        <f t="shared" si="1"/>
        <v>786436.58000000007</v>
      </c>
      <c r="AU38" s="22">
        <f t="shared" si="1"/>
        <v>850902.45</v>
      </c>
      <c r="AV38" s="22">
        <f t="shared" si="1"/>
        <v>913174.21000000008</v>
      </c>
      <c r="AW38" s="23">
        <f t="shared" si="1"/>
        <v>940204.43000000017</v>
      </c>
      <c r="AX38" s="23">
        <f t="shared" si="1"/>
        <v>966833.19</v>
      </c>
      <c r="AY38" s="23">
        <f t="shared" si="1"/>
        <v>961665.32000000007</v>
      </c>
      <c r="AZ38" s="23">
        <f t="shared" si="1"/>
        <v>942489.28</v>
      </c>
      <c r="BA38" s="23">
        <f t="shared" si="1"/>
        <v>919946.42999999993</v>
      </c>
      <c r="BB38" s="23">
        <f t="shared" si="1"/>
        <v>729130.64</v>
      </c>
      <c r="BC38" s="23">
        <f t="shared" si="1"/>
        <v>732433.2</v>
      </c>
      <c r="BD38" s="23">
        <f t="shared" si="1"/>
        <v>735499.79999999993</v>
      </c>
      <c r="BE38" s="23">
        <f t="shared" si="1"/>
        <v>699696.65</v>
      </c>
      <c r="BF38" s="23">
        <f t="shared" si="1"/>
        <v>702785.92999999993</v>
      </c>
      <c r="BH38" s="23">
        <f t="shared" ref="BH38:DP38" si="2">SUM(BH6:BH36)</f>
        <v>739808.29999999993</v>
      </c>
      <c r="BI38" s="23">
        <f t="shared" si="2"/>
        <v>842440.19</v>
      </c>
      <c r="BJ38" s="23">
        <f t="shared" si="2"/>
        <v>816512.89</v>
      </c>
      <c r="BK38" s="23">
        <f t="shared" si="2"/>
        <v>845440.2899999998</v>
      </c>
      <c r="BL38" s="23">
        <f t="shared" si="2"/>
        <v>754329.45</v>
      </c>
      <c r="BM38" s="23">
        <f t="shared" si="2"/>
        <v>718465.61</v>
      </c>
      <c r="BN38" s="23">
        <f t="shared" si="2"/>
        <v>723946.26</v>
      </c>
      <c r="BO38" s="23">
        <f t="shared" si="2"/>
        <v>750158.75999999989</v>
      </c>
      <c r="BP38" s="23">
        <f t="shared" si="2"/>
        <v>682102.62999999989</v>
      </c>
      <c r="BQ38" s="23">
        <f t="shared" si="2"/>
        <v>708965.05</v>
      </c>
      <c r="BR38" s="23">
        <f t="shared" si="2"/>
        <v>689212.24</v>
      </c>
      <c r="BS38" s="23">
        <f t="shared" si="2"/>
        <v>735857.5199999999</v>
      </c>
      <c r="BT38" s="23">
        <f t="shared" si="2"/>
        <v>893906.91</v>
      </c>
      <c r="BU38" s="23">
        <f t="shared" si="2"/>
        <v>911824.07</v>
      </c>
      <c r="BV38" s="23">
        <f t="shared" si="2"/>
        <v>904348.21</v>
      </c>
      <c r="BW38" s="23">
        <f t="shared" si="2"/>
        <v>905256.4</v>
      </c>
      <c r="BX38" s="23">
        <f t="shared" si="2"/>
        <v>943078.62999999989</v>
      </c>
      <c r="BY38" s="23">
        <f t="shared" si="2"/>
        <v>941137.81999999983</v>
      </c>
      <c r="BZ38" s="23">
        <f t="shared" si="2"/>
        <v>940567.97999999986</v>
      </c>
      <c r="CA38" s="23">
        <f t="shared" si="2"/>
        <v>947917.45</v>
      </c>
      <c r="CB38" s="23">
        <f t="shared" si="2"/>
        <v>931210.22</v>
      </c>
      <c r="CC38" s="23">
        <f t="shared" si="2"/>
        <v>932756.68999999971</v>
      </c>
      <c r="CD38" s="23">
        <f t="shared" si="2"/>
        <v>933202.37</v>
      </c>
      <c r="CE38" s="23">
        <f t="shared" si="2"/>
        <v>873715.05999999994</v>
      </c>
      <c r="CF38" s="23">
        <f t="shared" si="2"/>
        <v>1023363.8999999998</v>
      </c>
      <c r="CG38" s="23">
        <f t="shared" si="2"/>
        <v>1010783.6</v>
      </c>
      <c r="CH38" s="23">
        <f t="shared" si="2"/>
        <v>1006988.8499999999</v>
      </c>
      <c r="CI38" s="23">
        <f t="shared" si="2"/>
        <v>978094.48</v>
      </c>
      <c r="CJ38" s="23">
        <f t="shared" si="2"/>
        <v>856450.60999999987</v>
      </c>
      <c r="CK38" s="23">
        <f t="shared" si="2"/>
        <v>883741.88</v>
      </c>
      <c r="CL38" s="23">
        <f t="shared" si="2"/>
        <v>881781.76999999979</v>
      </c>
      <c r="CM38" s="23">
        <f t="shared" si="2"/>
        <v>806845.17999999982</v>
      </c>
      <c r="CN38" s="23">
        <f t="shared" si="2"/>
        <v>779366.18</v>
      </c>
      <c r="CO38" s="23">
        <f t="shared" si="2"/>
        <v>779452.92999999993</v>
      </c>
      <c r="CP38" s="23">
        <f t="shared" si="2"/>
        <v>808046.45</v>
      </c>
      <c r="CQ38" s="23">
        <f t="shared" si="2"/>
        <v>795581.20999999985</v>
      </c>
      <c r="CR38" s="23">
        <f t="shared" si="2"/>
        <v>886005.0199999999</v>
      </c>
      <c r="CS38" s="23">
        <f t="shared" si="2"/>
        <v>925022.13</v>
      </c>
      <c r="CT38" s="23">
        <f t="shared" si="2"/>
        <v>933253.7</v>
      </c>
      <c r="CU38" s="23">
        <f t="shared" si="2"/>
        <v>959017.19000000006</v>
      </c>
      <c r="CV38" s="23">
        <f t="shared" si="2"/>
        <v>951028.10000000009</v>
      </c>
      <c r="CW38" s="23">
        <f t="shared" si="2"/>
        <v>923621.65999999992</v>
      </c>
      <c r="CX38" s="23">
        <f t="shared" si="2"/>
        <v>845046.57000000007</v>
      </c>
      <c r="CY38" s="23">
        <f t="shared" si="2"/>
        <v>840266.45000000007</v>
      </c>
      <c r="CZ38" s="23">
        <f t="shared" si="2"/>
        <v>704179.71000000008</v>
      </c>
      <c r="DA38" s="23">
        <f t="shared" si="2"/>
        <v>488126.63999999996</v>
      </c>
      <c r="DB38" s="23">
        <f t="shared" si="2"/>
        <v>484029.73</v>
      </c>
      <c r="DC38" s="23">
        <f t="shared" si="2"/>
        <v>446814.12</v>
      </c>
      <c r="DD38" s="23">
        <f t="shared" si="2"/>
        <v>686796.98</v>
      </c>
      <c r="DE38" s="23">
        <f t="shared" si="2"/>
        <v>843409.78</v>
      </c>
      <c r="DF38" s="23">
        <f t="shared" si="2"/>
        <v>815648.05</v>
      </c>
      <c r="DG38" s="23">
        <f t="shared" si="2"/>
        <v>844233.12</v>
      </c>
      <c r="DH38" s="23">
        <f t="shared" si="2"/>
        <v>866580.22999999986</v>
      </c>
      <c r="DI38" s="23">
        <f t="shared" si="2"/>
        <v>861075.58999999985</v>
      </c>
      <c r="DJ38" s="23">
        <f t="shared" si="2"/>
        <v>865516.18999999983</v>
      </c>
      <c r="DK38" s="23">
        <f t="shared" si="2"/>
        <v>829374.33</v>
      </c>
      <c r="DL38" s="23">
        <f t="shared" si="2"/>
        <v>826217.85000000009</v>
      </c>
      <c r="DM38" s="23">
        <f t="shared" si="2"/>
        <v>838688.91000000015</v>
      </c>
      <c r="DN38" s="23">
        <f t="shared" si="2"/>
        <v>816859.75</v>
      </c>
      <c r="DO38" s="23">
        <f t="shared" si="2"/>
        <v>858702.78</v>
      </c>
      <c r="DP38" s="23">
        <f t="shared" si="2"/>
        <v>869868.1599999998</v>
      </c>
      <c r="DR38" s="23">
        <f t="shared" ref="DR38:FT38" si="3">SUM(DR6:DR36)</f>
        <v>1013212.21</v>
      </c>
      <c r="DS38" s="23">
        <f t="shared" si="3"/>
        <v>1035795.0900000001</v>
      </c>
      <c r="DT38" s="23">
        <f t="shared" si="3"/>
        <v>1071525.6600000001</v>
      </c>
      <c r="DU38" s="23">
        <f t="shared" si="3"/>
        <v>1081420.5199999998</v>
      </c>
      <c r="DV38" s="23">
        <f t="shared" si="3"/>
        <v>1089936.3499999999</v>
      </c>
      <c r="DW38" s="23">
        <f t="shared" si="3"/>
        <v>1070370.3699999999</v>
      </c>
      <c r="DX38" s="23">
        <f t="shared" si="3"/>
        <v>1079837.68</v>
      </c>
      <c r="DY38" s="23">
        <f t="shared" si="3"/>
        <v>1068249.9399999997</v>
      </c>
      <c r="DZ38" s="23">
        <f t="shared" si="3"/>
        <v>1067207.5999999999</v>
      </c>
      <c r="EA38" s="23">
        <f t="shared" si="3"/>
        <v>1106664.6800000002</v>
      </c>
      <c r="EB38" s="23">
        <f t="shared" si="3"/>
        <v>1082705.49</v>
      </c>
      <c r="EC38" s="23">
        <f t="shared" si="3"/>
        <v>1144248.47</v>
      </c>
      <c r="ED38" s="23">
        <f t="shared" si="3"/>
        <v>1163137.0899999999</v>
      </c>
      <c r="EE38" s="23">
        <f t="shared" si="3"/>
        <v>1333180.6799999997</v>
      </c>
      <c r="EF38" s="23">
        <f t="shared" si="3"/>
        <v>1351041.1500000001</v>
      </c>
      <c r="EG38" s="23">
        <f t="shared" si="3"/>
        <v>1382064.57</v>
      </c>
      <c r="EH38" s="23">
        <f t="shared" si="3"/>
        <v>1390648.1300000001</v>
      </c>
      <c r="EI38" s="23">
        <f t="shared" si="3"/>
        <v>1381296.89</v>
      </c>
      <c r="EJ38" s="23">
        <f t="shared" si="3"/>
        <v>1377793.5</v>
      </c>
      <c r="EK38" s="23">
        <f t="shared" si="3"/>
        <v>1376359.17</v>
      </c>
      <c r="EL38" s="23">
        <f t="shared" si="3"/>
        <v>1356322.22</v>
      </c>
      <c r="EM38" s="23">
        <f t="shared" si="3"/>
        <v>1382689.0799999998</v>
      </c>
      <c r="EN38" s="23">
        <f t="shared" si="3"/>
        <v>1383739.9</v>
      </c>
      <c r="EO38" s="23">
        <f t="shared" si="3"/>
        <v>1567629.37</v>
      </c>
      <c r="EP38" s="23">
        <f t="shared" si="3"/>
        <v>1669696.9200000002</v>
      </c>
      <c r="EQ38" s="23">
        <f t="shared" si="3"/>
        <v>1718124.2999999998</v>
      </c>
      <c r="ER38" s="23">
        <f t="shared" si="3"/>
        <v>1689134.71</v>
      </c>
      <c r="ES38" s="23">
        <f t="shared" si="3"/>
        <v>1743563.0899999999</v>
      </c>
      <c r="ET38" s="23">
        <f t="shared" si="3"/>
        <v>1769725.99</v>
      </c>
      <c r="EU38" s="23">
        <f t="shared" si="3"/>
        <v>1752214.3599999996</v>
      </c>
      <c r="EV38" s="23">
        <f t="shared" si="3"/>
        <v>1745767.4599999997</v>
      </c>
      <c r="EW38" s="23">
        <f t="shared" si="3"/>
        <v>1727930.52</v>
      </c>
      <c r="EX38" s="23">
        <f t="shared" si="3"/>
        <v>1734785.81</v>
      </c>
      <c r="EY38" s="23">
        <f t="shared" si="3"/>
        <v>1723818.4900000002</v>
      </c>
      <c r="EZ38" s="23">
        <f t="shared" si="3"/>
        <v>1726240.31</v>
      </c>
      <c r="FA38" s="23">
        <f t="shared" si="3"/>
        <v>1918495.92</v>
      </c>
      <c r="FB38" s="23">
        <f t="shared" si="3"/>
        <v>1964884.3900000004</v>
      </c>
      <c r="FC38" s="23">
        <f t="shared" si="3"/>
        <v>1955307.8</v>
      </c>
      <c r="FD38" s="23">
        <f t="shared" si="3"/>
        <v>1961780.4600000002</v>
      </c>
      <c r="FE38" s="23">
        <f t="shared" si="3"/>
        <v>1965805.3900000001</v>
      </c>
      <c r="FF38" s="23">
        <f t="shared" si="3"/>
        <v>1981354.8599999996</v>
      </c>
      <c r="FG38" s="23">
        <f t="shared" si="3"/>
        <v>1980180.9899999998</v>
      </c>
      <c r="FH38" s="23">
        <f t="shared" si="3"/>
        <v>1973469.77</v>
      </c>
      <c r="FI38" s="23">
        <f t="shared" si="3"/>
        <v>1959085.31</v>
      </c>
      <c r="FJ38" s="23">
        <f t="shared" si="3"/>
        <v>1966153.56</v>
      </c>
      <c r="FK38" s="23">
        <f t="shared" si="3"/>
        <v>1967729.22</v>
      </c>
      <c r="FL38" s="23">
        <f t="shared" si="3"/>
        <v>2063999.86</v>
      </c>
      <c r="FM38" s="23">
        <f t="shared" si="3"/>
        <v>2204620.8000000003</v>
      </c>
      <c r="FN38" s="23">
        <f t="shared" si="3"/>
        <v>2232847.4899999998</v>
      </c>
      <c r="FO38" s="23"/>
      <c r="FP38" s="23">
        <f t="shared" si="3"/>
        <v>2261962.25</v>
      </c>
      <c r="FQ38" s="23">
        <f t="shared" si="3"/>
        <v>2282632.3100000005</v>
      </c>
      <c r="FR38" s="23">
        <f t="shared" si="3"/>
        <v>2294762.5300000003</v>
      </c>
      <c r="FS38" s="23">
        <f t="shared" si="3"/>
        <v>2272065.2700000005</v>
      </c>
      <c r="FT38" s="23">
        <f t="shared" si="3"/>
        <v>2312204.7899999996</v>
      </c>
      <c r="FU38" s="23">
        <f>SUM(FU6:FU36)</f>
        <v>2319535.5500000003</v>
      </c>
      <c r="FV38" s="23">
        <f t="shared" ref="FV38:GF38" si="4">SUM(FV8:FV36)</f>
        <v>2412521.7699999996</v>
      </c>
      <c r="FW38" s="23">
        <f t="shared" si="4"/>
        <v>2366199.84</v>
      </c>
      <c r="FX38" s="23">
        <f t="shared" si="4"/>
        <v>2381917.9700000002</v>
      </c>
      <c r="FY38" s="23">
        <f t="shared" si="4"/>
        <v>2484883.1</v>
      </c>
      <c r="FZ38" s="23">
        <f t="shared" si="4"/>
        <v>2610098.9400000004</v>
      </c>
      <c r="GA38" s="48"/>
      <c r="GB38" s="49">
        <f t="shared" si="4"/>
        <v>2618051.7200000002</v>
      </c>
      <c r="GC38" s="49">
        <f t="shared" si="4"/>
        <v>2631330.64</v>
      </c>
      <c r="GD38" s="49">
        <f t="shared" si="4"/>
        <v>2638166.54</v>
      </c>
      <c r="GE38" s="49">
        <f t="shared" si="4"/>
        <v>2645347.1800000002</v>
      </c>
      <c r="GF38" s="49">
        <f t="shared" si="4"/>
        <v>2621982.0500000003</v>
      </c>
      <c r="GG38" s="49">
        <f t="shared" ref="GG38" si="5">SUM(GG8:GG36)</f>
        <v>2634828.7799999998</v>
      </c>
      <c r="GH38" s="50">
        <f>SUM(GH8:GH36)</f>
        <v>2634828.7799999998</v>
      </c>
    </row>
    <row r="39" spans="1:190" ht="20.5" thickTop="1" x14ac:dyDescent="0.4">
      <c r="A39" s="5"/>
      <c r="B39" s="6"/>
      <c r="C39" s="6"/>
      <c r="D39" s="6"/>
      <c r="E39" s="6"/>
      <c r="F39" s="6"/>
      <c r="G39" s="6"/>
      <c r="H39" s="51"/>
      <c r="I39" s="51"/>
      <c r="J39" s="6"/>
      <c r="K39" s="6"/>
      <c r="L39" s="6"/>
      <c r="M39" s="6"/>
      <c r="N39" s="51"/>
      <c r="O39" s="6"/>
      <c r="P39" s="6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R39" s="51"/>
      <c r="DS39" s="51"/>
      <c r="DT39" s="51"/>
      <c r="DU39" s="51"/>
      <c r="DV39" s="51"/>
      <c r="DW39" s="51"/>
      <c r="DX39" s="51"/>
      <c r="DY39" s="51"/>
      <c r="DZ39" s="51"/>
      <c r="EA39" s="51"/>
      <c r="EB39" s="51"/>
      <c r="EC39" s="51"/>
      <c r="ED39" s="51"/>
      <c r="EE39" s="51"/>
      <c r="EF39" s="51"/>
      <c r="EG39" s="51"/>
      <c r="EH39" s="51"/>
      <c r="EI39" s="51"/>
      <c r="EJ39" s="51"/>
      <c r="EK39" s="51"/>
      <c r="EL39" s="51"/>
      <c r="EM39" s="51"/>
      <c r="EN39" s="51"/>
      <c r="EO39" s="51"/>
      <c r="EP39" s="51"/>
      <c r="EQ39" s="51"/>
      <c r="ER39" s="51"/>
      <c r="ES39" s="51"/>
      <c r="ET39" s="51"/>
      <c r="EU39" s="51"/>
      <c r="EV39" s="51"/>
      <c r="EW39" s="51"/>
      <c r="EX39" s="51"/>
      <c r="EY39" s="51"/>
      <c r="EZ39" s="51"/>
      <c r="FA39" s="51"/>
      <c r="FB39" s="51"/>
      <c r="FC39" s="51"/>
      <c r="FD39" s="51"/>
      <c r="FE39" s="51"/>
      <c r="FF39" s="51"/>
      <c r="FG39" s="51"/>
      <c r="FH39" s="51"/>
      <c r="FI39" s="51"/>
      <c r="FJ39" s="51"/>
      <c r="FK39" s="51"/>
      <c r="FL39" s="51"/>
      <c r="FM39" s="51"/>
      <c r="FN39" s="51"/>
      <c r="FO39" s="51"/>
      <c r="FP39" s="51"/>
      <c r="FQ39" s="51"/>
      <c r="FR39" s="51"/>
      <c r="FS39" s="51"/>
      <c r="FT39" s="51"/>
      <c r="FU39" s="51"/>
      <c r="FV39" s="51"/>
      <c r="FW39" s="51"/>
      <c r="FX39" s="51"/>
      <c r="FY39" s="51"/>
      <c r="FZ39" s="51"/>
      <c r="GA39" s="51"/>
      <c r="GB39" s="51"/>
      <c r="GC39" s="51"/>
      <c r="GD39" s="51"/>
      <c r="GE39" s="51"/>
      <c r="GF39" s="51"/>
      <c r="GG39" s="51"/>
    </row>
    <row r="40" spans="1:190" ht="22.5" x14ac:dyDescent="0.45">
      <c r="A40" s="52" t="s">
        <v>38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32"/>
      <c r="FW40" s="32"/>
      <c r="FX40" s="32"/>
      <c r="FY40" s="32"/>
      <c r="FZ40" s="32"/>
      <c r="GA40" s="32"/>
      <c r="GB40" s="32"/>
      <c r="GC40" s="32">
        <f>GC38-GB38</f>
        <v>13278.919999999925</v>
      </c>
      <c r="GD40" s="32">
        <f t="shared" ref="GD40:GE40" si="6">GD38-GC38</f>
        <v>6835.8999999999069</v>
      </c>
      <c r="GE40" s="32">
        <f t="shared" si="6"/>
        <v>7180.6400000001304</v>
      </c>
      <c r="GF40" s="32">
        <f>GF38-GE38</f>
        <v>-23365.129999999888</v>
      </c>
      <c r="GG40" s="32">
        <f>GG38-GF38</f>
        <v>12846.729999999516</v>
      </c>
      <c r="GH40" s="16"/>
    </row>
    <row r="41" spans="1:190" ht="20" x14ac:dyDescent="0.4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</row>
  </sheetData>
  <mergeCells count="1">
    <mergeCell ref="A1: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2022-05-18T22:20:37Z</dcterms:created>
  <dcterms:modified xsi:type="dcterms:W3CDTF">2022-06-22T18:23:38Z</dcterms:modified>
</cp:coreProperties>
</file>